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rlan\Desktop\ДЛЯ ПК\ПЛАНЫ ЗАКУПОК\ПЗ 2026\"/>
    </mc:Choice>
  </mc:AlternateContent>
  <bookViews>
    <workbookView xWindow="0" yWindow="0" windowWidth="28800" windowHeight="12330"/>
  </bookViews>
  <sheets>
    <sheet name="Лист1" sheetId="1" r:id="rId1"/>
    <sheet name="Лист2" sheetId="2" r:id="rId2"/>
    <sheet name="Лист3" sheetId="3" r:id="rId3"/>
  </sheets>
  <calcPr calcId="152511" refMode="R1C1"/>
</workbook>
</file>

<file path=xl/calcChain.xml><?xml version="1.0" encoding="utf-8"?>
<calcChain xmlns="http://schemas.openxmlformats.org/spreadsheetml/2006/main">
  <c r="J366" i="1" l="1"/>
  <c r="J215" i="1"/>
  <c r="J217" i="1"/>
  <c r="J170" i="1"/>
  <c r="J50" i="1" l="1"/>
  <c r="J51" i="1"/>
  <c r="J52" i="1"/>
  <c r="J53" i="1"/>
  <c r="J54" i="1"/>
  <c r="J39" i="1"/>
  <c r="J40" i="1"/>
  <c r="J41" i="1"/>
  <c r="J42" i="1"/>
  <c r="J43" i="1"/>
  <c r="J44" i="1"/>
  <c r="J30" i="1"/>
  <c r="J31" i="1"/>
  <c r="J32" i="1"/>
  <c r="J34" i="1"/>
  <c r="J35" i="1"/>
  <c r="J36" i="1"/>
  <c r="J37" i="1"/>
  <c r="J38" i="1"/>
  <c r="I33" i="1"/>
  <c r="J33" i="1" s="1"/>
  <c r="J334" i="1" l="1"/>
  <c r="J333" i="1"/>
  <c r="J332" i="1"/>
  <c r="J331" i="1"/>
  <c r="J330" i="1"/>
  <c r="J329" i="1"/>
  <c r="J328" i="1"/>
  <c r="J327" i="1"/>
  <c r="J326" i="1"/>
  <c r="J325" i="1"/>
  <c r="J324" i="1"/>
  <c r="J323" i="1"/>
  <c r="J322" i="1"/>
  <c r="J321" i="1"/>
  <c r="J320" i="1"/>
  <c r="J319" i="1"/>
  <c r="J318" i="1"/>
  <c r="J317" i="1"/>
  <c r="J316" i="1"/>
  <c r="J315" i="1"/>
  <c r="J311" i="1"/>
  <c r="J310" i="1"/>
  <c r="J309" i="1"/>
  <c r="J308" i="1"/>
  <c r="J307" i="1"/>
  <c r="J306" i="1"/>
  <c r="J305" i="1"/>
  <c r="J304" i="1"/>
  <c r="J303" i="1"/>
  <c r="I302" i="1"/>
  <c r="I301" i="1"/>
  <c r="I300" i="1"/>
  <c r="J298" i="1"/>
  <c r="J297" i="1"/>
  <c r="J296" i="1"/>
  <c r="J295" i="1"/>
  <c r="J294" i="1"/>
  <c r="J293" i="1"/>
  <c r="J292" i="1"/>
  <c r="J291" i="1"/>
  <c r="J285" i="1" l="1"/>
  <c r="J286" i="1"/>
  <c r="J287" i="1"/>
  <c r="J288" i="1"/>
  <c r="J289" i="1"/>
  <c r="J284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59" i="1" l="1"/>
  <c r="J260" i="1"/>
  <c r="J261" i="1"/>
  <c r="J262" i="1"/>
  <c r="J263" i="1"/>
  <c r="J264" i="1"/>
  <c r="J265" i="1"/>
  <c r="J266" i="1"/>
  <c r="J267" i="1"/>
  <c r="J256" i="1"/>
  <c r="J257" i="1"/>
  <c r="J258" i="1"/>
  <c r="J255" i="1"/>
  <c r="J254" i="1"/>
  <c r="J253" i="1"/>
  <c r="J252" i="1"/>
  <c r="J251" i="1"/>
  <c r="J250" i="1"/>
  <c r="J249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21" i="1" l="1"/>
  <c r="J222" i="1"/>
  <c r="J223" i="1"/>
  <c r="J224" i="1"/>
  <c r="J225" i="1"/>
  <c r="J226" i="1"/>
  <c r="J227" i="1"/>
  <c r="J228" i="1"/>
  <c r="J229" i="1"/>
  <c r="J230" i="1"/>
  <c r="J231" i="1"/>
  <c r="J232" i="1"/>
  <c r="J220" i="1"/>
  <c r="I208" i="1" l="1"/>
  <c r="I206" i="1"/>
  <c r="I205" i="1"/>
  <c r="I203" i="1"/>
  <c r="J219" i="1" l="1"/>
  <c r="J218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75" i="1"/>
  <c r="J176" i="1"/>
  <c r="J177" i="1"/>
  <c r="J178" i="1"/>
  <c r="J179" i="1"/>
  <c r="J180" i="1"/>
  <c r="J181" i="1"/>
  <c r="J182" i="1"/>
  <c r="I135" i="1" l="1"/>
  <c r="J114" i="1"/>
  <c r="J115" i="1"/>
  <c r="J110" i="1"/>
  <c r="J111" i="1"/>
  <c r="J112" i="1"/>
  <c r="J113" i="1"/>
  <c r="J100" i="1"/>
  <c r="J101" i="1"/>
  <c r="J102" i="1"/>
  <c r="J103" i="1"/>
  <c r="J104" i="1"/>
  <c r="J105" i="1"/>
  <c r="J106" i="1"/>
  <c r="J107" i="1"/>
  <c r="J108" i="1"/>
  <c r="J109" i="1"/>
  <c r="J98" i="1"/>
  <c r="J99" i="1"/>
  <c r="I93" i="1"/>
  <c r="I92" i="1"/>
  <c r="I88" i="1"/>
  <c r="J190" i="1" l="1"/>
  <c r="J189" i="1"/>
  <c r="J188" i="1"/>
  <c r="J187" i="1"/>
  <c r="J186" i="1"/>
  <c r="J185" i="1"/>
  <c r="J184" i="1"/>
  <c r="J183" i="1"/>
  <c r="J174" i="1"/>
  <c r="J173" i="1"/>
  <c r="J172" i="1"/>
  <c r="J171" i="1"/>
  <c r="J168" i="1"/>
  <c r="J167" i="1"/>
  <c r="J166" i="1"/>
  <c r="J165" i="1"/>
  <c r="J164" i="1"/>
  <c r="J163" i="1"/>
  <c r="J162" i="1"/>
  <c r="J161" i="1"/>
  <c r="J160" i="1"/>
  <c r="J152" i="1" l="1"/>
  <c r="J153" i="1"/>
  <c r="J154" i="1"/>
  <c r="J155" i="1"/>
  <c r="J156" i="1"/>
  <c r="J157" i="1"/>
  <c r="J158" i="1"/>
  <c r="J159" i="1"/>
  <c r="J151" i="1"/>
  <c r="J150" i="1"/>
  <c r="J149" i="1"/>
  <c r="J148" i="1"/>
  <c r="J147" i="1"/>
  <c r="J141" i="1"/>
  <c r="J142" i="1"/>
  <c r="J143" i="1"/>
  <c r="J144" i="1"/>
  <c r="J145" i="1"/>
  <c r="J146" i="1"/>
  <c r="J140" i="1" l="1"/>
  <c r="J139" i="1" l="1"/>
  <c r="J126" i="1" l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23" i="1"/>
  <c r="J124" i="1"/>
  <c r="J125" i="1"/>
  <c r="J122" i="1"/>
  <c r="J121" i="1"/>
  <c r="J119" i="1"/>
  <c r="J120" i="1"/>
  <c r="J118" i="1"/>
  <c r="J116" i="1"/>
  <c r="J117" i="1"/>
  <c r="J95" i="1" l="1"/>
  <c r="J96" i="1"/>
  <c r="J97" i="1"/>
  <c r="J94" i="1" l="1"/>
  <c r="J83" i="1"/>
  <c r="J84" i="1"/>
  <c r="J85" i="1"/>
  <c r="J86" i="1"/>
  <c r="J87" i="1"/>
  <c r="J88" i="1"/>
  <c r="J89" i="1"/>
  <c r="J90" i="1"/>
  <c r="J91" i="1"/>
  <c r="J92" i="1"/>
  <c r="J93" i="1"/>
  <c r="J82" i="1" l="1"/>
  <c r="J80" i="1"/>
  <c r="J81" i="1"/>
  <c r="J68" i="1"/>
  <c r="J69" i="1"/>
  <c r="J70" i="1"/>
  <c r="J71" i="1"/>
  <c r="J72" i="1"/>
  <c r="J73" i="1"/>
  <c r="J74" i="1"/>
  <c r="J75" i="1"/>
  <c r="J76" i="1"/>
  <c r="J77" i="1"/>
  <c r="J78" i="1"/>
  <c r="J79" i="1"/>
  <c r="J65" i="1"/>
  <c r="J66" i="1"/>
  <c r="J67" i="1"/>
  <c r="J60" i="1" l="1"/>
  <c r="J61" i="1"/>
  <c r="J62" i="1"/>
  <c r="J64" i="1"/>
  <c r="J63" i="1"/>
  <c r="J56" i="1"/>
  <c r="J57" i="1"/>
  <c r="J58" i="1"/>
  <c r="J59" i="1"/>
  <c r="J55" i="1"/>
  <c r="J15" i="1" l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14" i="1" l="1"/>
  <c r="J13" i="1"/>
  <c r="J12" i="1"/>
  <c r="J11" i="1" l="1"/>
  <c r="J5" i="1" l="1"/>
  <c r="J6" i="1"/>
  <c r="J7" i="1"/>
  <c r="J8" i="1"/>
  <c r="J9" i="1"/>
  <c r="J4" i="1"/>
</calcChain>
</file>

<file path=xl/sharedStrings.xml><?xml version="1.0" encoding="utf-8"?>
<sst xmlns="http://schemas.openxmlformats.org/spreadsheetml/2006/main" count="3133" uniqueCount="481">
  <si>
    <t>№ п/п</t>
  </si>
  <si>
    <t>Наименование закупаемых товаров, работ и услуг</t>
  </si>
  <si>
    <t>Краткая характеристика (описание) товаров, работ и услуг с указанием СТ РК, ГОСТ, ТУ и т.д.</t>
  </si>
  <si>
    <t>Срок осуществ-ления закупок (предпола-гаемая дата/месяц проведе-ния)</t>
  </si>
  <si>
    <t>Ед. измерен.</t>
  </si>
  <si>
    <t>Кол-во, объем за весь год</t>
  </si>
  <si>
    <t>Маркетин-говая цена за единицу, тенге без НДС</t>
  </si>
  <si>
    <t>Сумма,  планируемая для закупки ТРУ с НДС, в тенге за весь год</t>
  </si>
  <si>
    <t>Регион, место поставки товара, выполнения работ, оказания услуг</t>
  </si>
  <si>
    <t>Условия поставки по ИНКОТЕРМС 2010</t>
  </si>
  <si>
    <t>750000000, г.Алматы, ул.Д.Кунаева,142</t>
  </si>
  <si>
    <t>DDP</t>
  </si>
  <si>
    <t>Наименование проекта, источник финансирования</t>
  </si>
  <si>
    <t>Способ осуществления закупок</t>
  </si>
  <si>
    <t>кг</t>
  </si>
  <si>
    <t>шт</t>
  </si>
  <si>
    <t>ОИ</t>
  </si>
  <si>
    <t>уп</t>
  </si>
  <si>
    <t>услуга</t>
  </si>
  <si>
    <t>шт.</t>
  </si>
  <si>
    <t>Примечание</t>
  </si>
  <si>
    <t>баллон</t>
  </si>
  <si>
    <t>литр</t>
  </si>
  <si>
    <t>Химреактивы, спецпосуда, комплектующие</t>
  </si>
  <si>
    <t>750000000, г.Алматы, ул.Д.Кунаева,143</t>
  </si>
  <si>
    <t>750000000, г.Алматы, ул.Д.Кунаева,144</t>
  </si>
  <si>
    <t>750000000, г.Алматы, ул.Д.Кунаева,145</t>
  </si>
  <si>
    <t>750000000, г.Алматы, ул.Д.Кунаева,146</t>
  </si>
  <si>
    <t>упак</t>
  </si>
  <si>
    <t>Азотная кислота, хч</t>
  </si>
  <si>
    <t>статья</t>
  </si>
  <si>
    <t>Перевод текста на английский язык (материалы содержащие спец. Терминологию)</t>
  </si>
  <si>
    <t>страница</t>
  </si>
  <si>
    <t>Прием заявок и проведение экспертизы на полезную модель:</t>
  </si>
  <si>
    <t>Проведение работ по публикации в Государственном реестре сведений о регистрации и о выдаче охранного документа на полезную модель</t>
  </si>
  <si>
    <t>Плата за обработку и публикацию статей в КОКНВО</t>
  </si>
  <si>
    <t xml:space="preserve">Редактирование текста научной статьи  (до 7000 слов) носителем языка (английский), специализирующегося в области исследований научной работы. Одно редактирование согласно прайсу стоит 488,7 доллар США. </t>
  </si>
  <si>
    <t>патент</t>
  </si>
  <si>
    <t>Статья</t>
  </si>
  <si>
    <t>набор</t>
  </si>
  <si>
    <t>л</t>
  </si>
  <si>
    <t>г</t>
  </si>
  <si>
    <t>Лабораторные принадлежности</t>
  </si>
  <si>
    <t xml:space="preserve"> Лабораторная химия/реагенты</t>
  </si>
  <si>
    <t xml:space="preserve"> Канцелярские товары</t>
  </si>
  <si>
    <t>BR24992995 Создание научных основ в области разработки новых композитных каталитических систем с улучшенными свойствами на основе переходных и редкоземельных металлов</t>
  </si>
  <si>
    <t>Услуги сторонних организаций</t>
  </si>
  <si>
    <t>монография</t>
  </si>
  <si>
    <t>Электроэнергия</t>
  </si>
  <si>
    <t>киловатт-час</t>
  </si>
  <si>
    <t>Отопление</t>
  </si>
  <si>
    <t>гигакалория</t>
  </si>
  <si>
    <t>Водоснабжение</t>
  </si>
  <si>
    <t>куб метр</t>
  </si>
  <si>
    <t>Поверка оборудования</t>
  </si>
  <si>
    <t>Услуга</t>
  </si>
  <si>
    <t>Услуги по содержанию и ремонту оборудования</t>
  </si>
  <si>
    <t>Эксплуатационные расходы</t>
  </si>
  <si>
    <t>План закупок товаров, работ и услуг на 2026 год (ы) по Акционерное общество "Институт топлива, катализа и электрохимии им. Д.В. Сокольского"                                                                                                                                                                   Приложение 1</t>
  </si>
  <si>
    <t xml:space="preserve">Международный участник проекта </t>
  </si>
  <si>
    <t xml:space="preserve">Услуги по содержанию и ремонту оборудования </t>
  </si>
  <si>
    <t>AP27508537 «Разработка новых композитных катализаторов эффективной переработки диоксида углерода для сокращения выбросов парниковых газов и защиты окружающей среды».</t>
  </si>
  <si>
    <t>Гидроксид натрия, хч</t>
  </si>
  <si>
    <t>Стандарт титр соляной кислоты</t>
  </si>
  <si>
    <t>Стандарт титр гидроксид натрия</t>
  </si>
  <si>
    <t>Фильтр обез.(синяя лента) d- 110 мм</t>
  </si>
  <si>
    <t>Фильтр обез.(синяя лента) d- 150 мм</t>
  </si>
  <si>
    <t>Перчатки КЩС тип 1, 70% кислотности</t>
  </si>
  <si>
    <t>Перчатки нитриловые</t>
  </si>
  <si>
    <t>Нитрат магния</t>
  </si>
  <si>
    <t>Нитрат железа 3</t>
  </si>
  <si>
    <t>пара</t>
  </si>
  <si>
    <t>м</t>
  </si>
  <si>
    <t>лист</t>
  </si>
  <si>
    <t>Расходы на публикаю научной статьи в журнале</t>
  </si>
  <si>
    <t>Расходы на перевод</t>
  </si>
  <si>
    <t>Расходы на перевод итогового отчета</t>
  </si>
  <si>
    <t>BR24992812 Разработка материалов и технологий, направленных на комплексную противокоррозионную защиту технологического оборудования в нефтехимической, машинно- и приборостроительной отраслях промышленности</t>
  </si>
  <si>
    <t xml:space="preserve">3-Хлорпропил триметоксисилан, более 97% (р=1,09, уп.100 мл) </t>
  </si>
  <si>
    <t>3-Меркаптопропил триметоксисилан, 95% (уп.100г) Sigma-Aldrich 175617-25G</t>
  </si>
  <si>
    <t>Vinyltrimethoxysilane, 98% (уп.100мл) Sigma-Aldrich 235768-100ML</t>
  </si>
  <si>
    <t>Sodium hexametaphosphate crystalline, +200 mesh, 96% 305553-1KG Sigma-Aldrich</t>
  </si>
  <si>
    <t>Sodium tripolyphosphate technical grade, 85% 238503-500G Sigma-Aldrich</t>
  </si>
  <si>
    <t>Imidazole ReagentPlus®, 99% I202-25G Sigma-Aldrich</t>
  </si>
  <si>
    <t>Трибутилфосфат, ЧДА   ТУ 20.14.53-221-44493179-2017</t>
  </si>
  <si>
    <t xml:space="preserve">Аммоний двухромовокислый, ЧДА </t>
  </si>
  <si>
    <t>Phenolphthalein indicator ACS,Reag. Ph Eur 1072330025 25g Sigma-Aldrich</t>
  </si>
  <si>
    <t>Manganese(II) sulfate monohydrate ReagentPlus®, &gt;99% Sigma-Aldrich M7634-100G Sigma-Aldrich</t>
  </si>
  <si>
    <t xml:space="preserve">Ванадил сернокислый, ЧДА </t>
  </si>
  <si>
    <t xml:space="preserve">Олово сернокислое, Ч </t>
  </si>
  <si>
    <t xml:space="preserve">Ортофосфорная кислота 85%, Ч </t>
  </si>
  <si>
    <t>Изопропанол, ХЧ (1л/0,8 кг)</t>
  </si>
  <si>
    <t>Бутанол 1*0,8, ЧДА</t>
  </si>
  <si>
    <t>Бензол, ХЧ 99,7%, 32212-2.5L</t>
  </si>
  <si>
    <t xml:space="preserve">Натрий хлористый, ХЧ </t>
  </si>
  <si>
    <t>Кальций хлористый, безводн., гранулированный, ХЧ</t>
  </si>
  <si>
    <t xml:space="preserve">Магний хлористый 6-водный имп. </t>
  </si>
  <si>
    <t>Барий хлористый 2-водный, Ч</t>
  </si>
  <si>
    <t>Магний сернокислый 7-водный, ХЧ</t>
  </si>
  <si>
    <t>Натрий сернокислый б/водный, Ч</t>
  </si>
  <si>
    <t>Кальций сернокислый 2-водный, Ч</t>
  </si>
  <si>
    <t>Барий сернокислый, Ч</t>
  </si>
  <si>
    <t>Натрий углекислый кислый, ЧДА</t>
  </si>
  <si>
    <t>Натрий углекислый б/водный, ЧДА</t>
  </si>
  <si>
    <t>Кальций углекислый, ХЧ</t>
  </si>
  <si>
    <t>Кальций азотнокислый 4-водн., Ч</t>
  </si>
  <si>
    <t xml:space="preserve">Железо (III) оксид, ЧДА </t>
  </si>
  <si>
    <t>Калий двухромовокислый, Ч</t>
  </si>
  <si>
    <t>Глицерин, 1 уп/1 кг</t>
  </si>
  <si>
    <t>Дифенилкарбазон, ЧДА</t>
  </si>
  <si>
    <t>Аммоний надсернокислый, Ч</t>
  </si>
  <si>
    <t>1-Гидроксибензотриазол гидрат, 97%, 50 г, Sigma-Aldrich 711489</t>
  </si>
  <si>
    <t>Этанол</t>
  </si>
  <si>
    <t>Ацетон, ЧДА, 1*0,8 кг</t>
  </si>
  <si>
    <t>3-Methoxypropylamine M25007-1L</t>
  </si>
  <si>
    <t>2-Метил-2-имидазолин, 95%, 5 г, Sigma-Aldrich 375403</t>
  </si>
  <si>
    <t>Дибензиламин, для синтеза, 96%, 250 мл, Alpha Chemika AL1674 00250</t>
  </si>
  <si>
    <t>4-Methylpyridine 99% 239615-50ML Sigma-Aldrich</t>
  </si>
  <si>
    <t>Гидроксиламин солянокислый, Ч</t>
  </si>
  <si>
    <t xml:space="preserve">Цинк азотнокислый 6-водн., ЧДА </t>
  </si>
  <si>
    <t xml:space="preserve">Марганец (II) азотнокислый водный, 98% (уп.1 кг), ЧДА </t>
  </si>
  <si>
    <t xml:space="preserve">Железо (III) азотнокислое 9-водное, более 98% (уп.1кг), ЧДА  </t>
  </si>
  <si>
    <t>Натрий азотистокислый, ЧДА</t>
  </si>
  <si>
    <t>Перчатки нитрил  1 уп/100шт (1х10 упак) размер XL</t>
  </si>
  <si>
    <t>Перчатки нитрил  1 уп/100шт (1х10 упак) размер L</t>
  </si>
  <si>
    <t>Фильтр 15,0 (синяя лента)</t>
  </si>
  <si>
    <t>Фильтр 15,0 (красная лента)</t>
  </si>
  <si>
    <t>Фильтр 15,0 (желтая лента)</t>
  </si>
  <si>
    <t>Фильтр 18,0 (красная лента)</t>
  </si>
  <si>
    <t>Фильтр обезз. "Белая лента" 180 мм</t>
  </si>
  <si>
    <t>Фильтр белая лента д. 125 мм  (РЕАКОН)</t>
  </si>
  <si>
    <t xml:space="preserve">Перчатки нитрил  1 уп/100шт (1х10 упак) размер  М </t>
  </si>
  <si>
    <t>Перчатки нитрил  1 уп/100шт (1х10 упак) размер  S</t>
  </si>
  <si>
    <t>750000000, г.Алматы, ул.Д.Кунаева,147</t>
  </si>
  <si>
    <t>750000000, г.Алматы, ул.Д.Кунаева,148</t>
  </si>
  <si>
    <t>750000000, г.Алматы, ул.Д.Кунаева,149</t>
  </si>
  <si>
    <t>750000000, г.Алматы, ул.Д.Кунаева,150</t>
  </si>
  <si>
    <t>750000000, г.Алматы, ул.Д.Кунаева,151</t>
  </si>
  <si>
    <t>750000000, г.Алматы, ул.Д.Кунаева,152</t>
  </si>
  <si>
    <t>Ручка шариковая - синий стержень 0.7мм. "GripWrite Creative" (Bruno Visconti)</t>
  </si>
  <si>
    <t>Файл в наборе - А4 100шт. 60мкр. прозрачный глянцевый "Abdi"</t>
  </si>
  <si>
    <t>Ежедневник недатированный - А5 черный "MEGAPOLIS SOFT" с красным срезом (Bruno Visconti)</t>
  </si>
  <si>
    <t>БУМАГА ОФИСНАЯ в коробке 5 пачек - А4 500Л. 80ГР. "SVETOCOPY" ОТ 1 КОРОБКИ И ВЫШЕ ТОЛЬКО ДЛЯ ИНТЕРНЕТ</t>
  </si>
  <si>
    <t>коробка</t>
  </si>
  <si>
    <t>Услуги АО КБТУ. Проведение НИР по разработке химадсорбентов для очистки углеводородного сырья от тяжелых металлов и антикоррозионных покрытий на основе эпоксидных смол</t>
  </si>
  <si>
    <t>Научно-исследовательская деятельность</t>
  </si>
  <si>
    <t>Испытания на трубчатом ударном тестере</t>
  </si>
  <si>
    <t>Испытание ЛКМ на истирание</t>
  </si>
  <si>
    <t>Испытание на адгезию ЛКМ</t>
  </si>
  <si>
    <t xml:space="preserve">Просвечивающая (ПЭМ) (трансмиссионная) электронная микроскопия. </t>
  </si>
  <si>
    <t xml:space="preserve">Стандартный фотоэлектронанализ больших площадей рентгеновской спектроскопией (РФЭС). </t>
  </si>
  <si>
    <t>Услуги по доставке образцов нефти (Зона 4, менее 10кг)</t>
  </si>
  <si>
    <t>Проведение измерений на установке Solver Spectrum (Рамановские спектры)</t>
  </si>
  <si>
    <t xml:space="preserve">Услуги анализа на растровом электронном микроскопе Quanta 200i </t>
  </si>
  <si>
    <t xml:space="preserve">Плата за обработку и публикацию статей в открытом доступе в журнале . Цена 2800 USD за 1 статью. </t>
  </si>
  <si>
    <t>Перевод текста на английский язык (материалы содержащие спец. терминологию)</t>
  </si>
  <si>
    <t>Типографские услуги (100-149 стр, тираж 160, издание монографии/учебного пособия)</t>
  </si>
  <si>
    <t>Проведение работ по публикации в Государственном реестре сведений о регистрации и о выдаче охранного документа на изобретение, полезную модель, промышленный 
образец</t>
  </si>
  <si>
    <t xml:space="preserve">Выдача дубликата охранного документа и публикация сведений о выдаче </t>
  </si>
  <si>
    <t>Подготовка документа к выдаче удостоверения автора (за каждое удостоверение)</t>
  </si>
  <si>
    <t>Выдача дубликата удостоверения автора и публикация сведений о выдаче (за каждое удостоверение)</t>
  </si>
  <si>
    <t>Оплата первых трех лет на поддержание патента (16450,56 тг за каждый год)</t>
  </si>
  <si>
    <t>Научно-организационное сопровождение</t>
  </si>
  <si>
    <t>AP23489847 "Разработка технологии соединений магния из отходов производства хризотил асбеста Джетыгаринского месторождения"</t>
  </si>
  <si>
    <t>Интернет</t>
  </si>
  <si>
    <t>Услуги по определению элементов в растворах методом ICP MS</t>
  </si>
  <si>
    <t>AP26199261 «Исследование влияния компонентов на поведение нанесенных полимер-модифицированных катализаторов в жидкофазном гидрировании непредельных спиртов»</t>
  </si>
  <si>
    <t>ПЦФ катализ</t>
  </si>
  <si>
    <t>Жумабек М.</t>
  </si>
  <si>
    <t>ПЦФ коррозия</t>
  </si>
  <si>
    <t>Иванов Н.</t>
  </si>
  <si>
    <t>Джумекеева А.</t>
  </si>
  <si>
    <t xml:space="preserve">Оплата сборов за публикацию в отечественном  издании </t>
  </si>
  <si>
    <t xml:space="preserve">Исследование образцов катализаторов физико-химическими методами (РФЭС, ПЭМ): Стандартный анализ больших площадей рентгеновской фотоэлектронной спектроскопией (РФЭС), Просвечивающая (трансмиссионная) электронная микроскопия (ПЭМ), Приготовление фольг для ПЭМ. </t>
  </si>
  <si>
    <t>час</t>
  </si>
  <si>
    <t>Медь (II) сернокислая 5-водн.</t>
  </si>
  <si>
    <t>Никель (II) азотнокислый 6 водн. (уп.100 г) Sigma_x0002_Aldrich</t>
  </si>
  <si>
    <t>Свинец (II) азотнокислый, хч</t>
  </si>
  <si>
    <t>Лантан азотнокислый</t>
  </si>
  <si>
    <t xml:space="preserve"> Thiosemicarbazide, 98%</t>
  </si>
  <si>
    <t>Набор настольный 8 предметов, черный/металл</t>
  </si>
  <si>
    <t>AP23489131 Гибридные полиорганилполисульфидные производные на базе доступногоприродного и техногенного сырья как основа новых материалов для современных технологий</t>
  </si>
  <si>
    <t>Налибаева А.</t>
  </si>
  <si>
    <t>Организация участия в международной конференции 10th International Conference on Materials science and Engineering during October 17-18, 2024 in Tokyo, Japan</t>
  </si>
  <si>
    <t xml:space="preserve">Аналитические работы </t>
  </si>
  <si>
    <t>Научно-исследовательские работы</t>
  </si>
  <si>
    <t xml:space="preserve">Оплата сборов за публикацию в журнале  "International Journal of Molecular Sciences"(MDPI ) </t>
  </si>
  <si>
    <t>Гелий</t>
  </si>
  <si>
    <t>Биоэтанол</t>
  </si>
  <si>
    <t>Медь азотнокислая 3-водная</t>
  </si>
  <si>
    <t>Лантан азотнокислый 6-водный</t>
  </si>
  <si>
    <t>Церий азотнокислый 6-водный</t>
  </si>
  <si>
    <t>Глицин</t>
  </si>
  <si>
    <t>Мочевина</t>
  </si>
  <si>
    <t xml:space="preserve">  AP26198717 «Установление закономерностей формирования современных эффективных катализаторов для производства нового экологичного (устойчивого) авиационного топлива SAF и снижения углеродного следа».</t>
  </si>
  <si>
    <t>Тунгатарова С.А.</t>
  </si>
  <si>
    <t>Международный участник проекта</t>
  </si>
  <si>
    <t>Оргвзнос за участие в Международной конференции TOCAT, August 16 to 21, 2026 in Tokyo, Japan</t>
  </si>
  <si>
    <t>Публикация статьи и (или) обзора в рецензируемом научном издании, статей и (или) обзоров в рецензируемых научных изданиях по научному направлению проекта, индексируемых в Science Citation Index Expanded и входящих в 1 (первый), 2 (второй) и (или) 3 (третий) квартиль по импакт-фактору в базе Web of Science и (или) имеющих процентиль по CiteScore в базе Scopus не менее 60 (шестидесяти);</t>
  </si>
  <si>
    <t>Изготовление нестандартного оборудования включая приобретение необходимого переферийного оборудования, процессоров, системных блоков, расходных материалов, измерительных приборов, датчиков и реактивов.</t>
  </si>
  <si>
    <t>AP23488040 «Цифровой двойник процесса декарбонизации на основе системы сбора и утилизации оксидов углерода дымовых выбросов тепловых устройств, использующих ископаемое топливо»</t>
  </si>
  <si>
    <t>Хусаин Б.</t>
  </si>
  <si>
    <t>Услуги по разработке кода</t>
  </si>
  <si>
    <t xml:space="preserve">Плата за обработку и публикацию статей в открытом доступе в журнале рекомендованное КОКНВО </t>
  </si>
  <si>
    <t xml:space="preserve">Редактирование текста научной статьи  (до 7000 слов) носителем языка (английский), специализирующегося в области исследований научной работы. </t>
  </si>
  <si>
    <t xml:space="preserve">Плата за обработку и публикацию статей в открытом доступе в журнале Сoatings (ISSN 2079-6412). </t>
  </si>
  <si>
    <t>Перевод текста (материалы содержащие спец. Терминологию)</t>
  </si>
  <si>
    <t>Облачное хранение материалов проекта для совместной работы с кодами, эскизами и формами (Dropbox)</t>
  </si>
  <si>
    <t>Канцтовары</t>
  </si>
  <si>
    <t>Канцелярские товары</t>
  </si>
  <si>
    <t xml:space="preserve">Термогравиметрический анализ (ТГА-ДТА) образцов полимер-силикатных композитов </t>
  </si>
  <si>
    <t>образец</t>
  </si>
  <si>
    <t>стр</t>
  </si>
  <si>
    <t>AP23489662 «Исследование взаимодействия ионов Ni2+и Co2+ с органическими лигандами для оценки возможности хроматографического разделения ионов металлов»</t>
  </si>
  <si>
    <t>Кислород</t>
  </si>
  <si>
    <t>Азот, ч</t>
  </si>
  <si>
    <t>Углекислый газ, ч</t>
  </si>
  <si>
    <t>Метан</t>
  </si>
  <si>
    <t>Сульфид натрия, хч</t>
  </si>
  <si>
    <t>Кислота серная</t>
  </si>
  <si>
    <t>Сульфат железа 2, хч</t>
  </si>
  <si>
    <t>Сульфат железа 3 хч</t>
  </si>
  <si>
    <t>Перманганат калия ст титр</t>
  </si>
  <si>
    <t>Фосфорная кислота хч</t>
  </si>
  <si>
    <t>Метансульфонат натрия хч</t>
  </si>
  <si>
    <t>Сульфат аммония хч</t>
  </si>
  <si>
    <t>Гипохлорит натрия хч</t>
  </si>
  <si>
    <t>Пропиленкарбонат (упаковка 2,5 л) ТУ 38.10251–80</t>
  </si>
  <si>
    <t>Диметилкарбонат ТУ 2435-217-00203335–2013, уп 2 л</t>
  </si>
  <si>
    <t xml:space="preserve">Диметилсульфоксид ТУ 6-09-3818–89, </t>
  </si>
  <si>
    <t>N-метилпирролидон ТУ 6-02-1049–76</t>
  </si>
  <si>
    <t>Оксихлорид ванадия (5валентный)</t>
  </si>
  <si>
    <t>Vanadium(V) oxychloride, упак 25 г</t>
  </si>
  <si>
    <t>Phthalocyanine, упак 1 г</t>
  </si>
  <si>
    <t>Масло силиконовое ПМС-10000 (Флакон 15мл )</t>
  </si>
  <si>
    <t>Полнолицевая маска 3M™ 6800 с картриджем  ABEK1</t>
  </si>
  <si>
    <t>Перчатки</t>
  </si>
  <si>
    <t>Склянка—газометр 5-10 л</t>
  </si>
  <si>
    <t>Газовая бюретка Гемпеля  100 мл</t>
  </si>
  <si>
    <t>Канцелярские товары, бумага</t>
  </si>
  <si>
    <t>Картридж цветные, набор 5 шт</t>
  </si>
  <si>
    <t>комплект</t>
  </si>
  <si>
    <t>Кашаган</t>
  </si>
  <si>
    <t>Услуги патентного поиска глубиной 30 лет</t>
  </si>
  <si>
    <t>Транспортные услуги (Авис Логистик)</t>
  </si>
  <si>
    <t>Услуги отбора и доставки образца</t>
  </si>
  <si>
    <t>Доступ на hh.kz на месяц</t>
  </si>
  <si>
    <t>Лабораторноая установка по абсорции сероводородного газа из смеси, с рабочим давлением до 50 бар, объем абсорбера 1л. Сталь дуплексная</t>
  </si>
  <si>
    <t>Лабораторноая установка по абсорцией сероводородного газа из смеси, с рабочим давлениемдо  1 бар, объем абсорбера 500мл. Сталь дуплексная</t>
  </si>
  <si>
    <t>Дегазатор, рабочим давлением до 50 бар, и объемом жидкости до 1 л</t>
  </si>
  <si>
    <t>Дегазатор, рабочим давлением до 10 бар, и объемом жидкости до 500мл</t>
  </si>
  <si>
    <t>Очиститительная колонна сероводорода на 6м3</t>
  </si>
  <si>
    <t>Генератор сероводорода периодического действия, с системой закачки газа в баллон до 50 бар</t>
  </si>
  <si>
    <t>Модуль Каталитического восстановления реагента, рабочее давление до 10 бар</t>
  </si>
  <si>
    <t>Проточный дозирующий смеситель газов</t>
  </si>
  <si>
    <t>Прочие детали для комбинирования и соединения</t>
  </si>
  <si>
    <t>Лабораторное оборудование</t>
  </si>
  <si>
    <t>Договор №ОТиТБ/428-2025 от 12.12.2026г. Каспи Нефть</t>
  </si>
  <si>
    <t>Фольга (первичный носитель)  Fe-Cr-Al-сплав</t>
  </si>
  <si>
    <t>Бемит (гидроксид алюминия)</t>
  </si>
  <si>
    <t>Алюминий азотнокислый</t>
  </si>
  <si>
    <t>Церий азотнокислый</t>
  </si>
  <si>
    <t>Цирконил хлористый</t>
  </si>
  <si>
    <t>Азотная кислота</t>
  </si>
  <si>
    <t>Платинохлористо-водородная кислота</t>
  </si>
  <si>
    <t>Лабомид</t>
  </si>
  <si>
    <t>Фосфорная кислота</t>
  </si>
  <si>
    <t>Спирт изопропиловый</t>
  </si>
  <si>
    <t>Спирт бутиловый</t>
  </si>
  <si>
    <t>Гидрохинон</t>
  </si>
  <si>
    <t>Глицерин</t>
  </si>
  <si>
    <t>Аммоний ванадиевокислый мета</t>
  </si>
  <si>
    <t>Щавельевая кислота</t>
  </si>
  <si>
    <t>Дымосос 300С высокотемпературный</t>
  </si>
  <si>
    <t xml:space="preserve">Доставка системы очистки до меторождения </t>
  </si>
  <si>
    <t>Монтажные работы по установке системы очистки на территории Заказчика 3-х единиц</t>
  </si>
  <si>
    <t>Комплексная система очистки КСО</t>
  </si>
  <si>
    <t>Система приготовления и подачи аммиака</t>
  </si>
  <si>
    <t>Рамка для катализаторов</t>
  </si>
  <si>
    <t>Хозтовар и инвентарь</t>
  </si>
  <si>
    <t>Набор чайных пар на 6 персон </t>
  </si>
  <si>
    <t>январь-декабрь</t>
  </si>
  <si>
    <t>АХО,АУП</t>
  </si>
  <si>
    <t>Набор чайных ложек на 6 персон </t>
  </si>
  <si>
    <t>Январь,февраль</t>
  </si>
  <si>
    <t>Ручка шариковая в подарочной упаковке (в чехле)</t>
  </si>
  <si>
    <t>Хохзтовары, токарн цех, мыломойка</t>
  </si>
  <si>
    <t>электротовары</t>
  </si>
  <si>
    <t>сантех</t>
  </si>
  <si>
    <t>Система видеонаблюдения</t>
  </si>
  <si>
    <t>Приобретение огнетушителей ОП-5 порошковый</t>
  </si>
  <si>
    <t>январь-март</t>
  </si>
  <si>
    <t>Противопожарное полотно ПП-600 (1,5х2,0м)</t>
  </si>
  <si>
    <t xml:space="preserve"> фирменные бланки</t>
  </si>
  <si>
    <t>канц товары</t>
  </si>
  <si>
    <t>Бумага А4</t>
  </si>
  <si>
    <t>Ручка гелевая DELI "6600", 0,5 мм, синяя  044-6600BU</t>
  </si>
  <si>
    <t>Запасные части и комплектующие на офисное оборудование</t>
  </si>
  <si>
    <t xml:space="preserve">Внешний жесткий диск 2 TB Silicon Power A66 </t>
  </si>
  <si>
    <t>UTP кабель</t>
  </si>
  <si>
    <t>прочее</t>
  </si>
  <si>
    <t>ГСМ</t>
  </si>
  <si>
    <t>АИ 92</t>
  </si>
  <si>
    <t>АИ 93</t>
  </si>
  <si>
    <t>ТМЦ</t>
  </si>
  <si>
    <t>Вода питьевая, одноразовая посуда</t>
  </si>
  <si>
    <t xml:space="preserve">Аренда автомобиля </t>
  </si>
  <si>
    <t>Прочие услуги и работы</t>
  </si>
  <si>
    <t>Расходы на утилизацию</t>
  </si>
  <si>
    <t xml:space="preserve">Копировальные и типографские услуги </t>
  </si>
  <si>
    <t>Нанесение логотипов на шариковые  ручки, Брендирование ежедневника</t>
  </si>
  <si>
    <t>Медицинские услуги и медикаменты</t>
  </si>
  <si>
    <t>Медицинский осмотр сотрудников</t>
  </si>
  <si>
    <t>Пополнение аптечек лекарствами</t>
  </si>
  <si>
    <t xml:space="preserve">Нотариальные и юридические услуги </t>
  </si>
  <si>
    <t>Нотариальные и юридические услуги, оценочные услуги</t>
  </si>
  <si>
    <t>Обеспечение пожарной безопасности</t>
  </si>
  <si>
    <t>Перезарядка огнетушителей</t>
  </si>
  <si>
    <t>Испытания пожарных лестниц</t>
  </si>
  <si>
    <t>Годовое обслуживание автоматической системы пожарной сигнализации</t>
  </si>
  <si>
    <t>Система автоматической пожара-тушения для серверного помещения</t>
  </si>
  <si>
    <t>обработка металлических конструкций системами конструктивной огнезащиты</t>
  </si>
  <si>
    <t>огнезащитная обработка деревянных конструкций</t>
  </si>
  <si>
    <t>подключение лифтового оборудования единой системы пожарной сигнализации</t>
  </si>
  <si>
    <t>Обслуж+I247+D217:J236+D217:I228</t>
  </si>
  <si>
    <t>Освидетельствование лифтового оборудования)</t>
  </si>
  <si>
    <t>Обслуживание лифтов</t>
  </si>
  <si>
    <t>Обслуживание лифта</t>
  </si>
  <si>
    <t>Обучение и допуск сотрудников</t>
  </si>
  <si>
    <t>для допуска (получение аттестатов по ПБ,обучение)</t>
  </si>
  <si>
    <t>Поверка и испытание приборов, оборудований, сооружений</t>
  </si>
  <si>
    <t>Поверка манометров (тепловой пункт/ компрессорной)</t>
  </si>
  <si>
    <t>Поверка термометров (тепловой пункт)</t>
  </si>
  <si>
    <t>Техническое освидетельствование сосуда, работающих под давлением (эксплуат?)</t>
  </si>
  <si>
    <t>Повышение квалификации</t>
  </si>
  <si>
    <t>Обучение  сотрудников ФЭО</t>
  </si>
  <si>
    <t>Представительские расходы</t>
  </si>
  <si>
    <t>Прочие выплаты в бюджет (сборы, пошлины)</t>
  </si>
  <si>
    <t>Оплата госпошлин при подачи исков</t>
  </si>
  <si>
    <t>Расходы на аудит, аттестации, рейтинги</t>
  </si>
  <si>
    <t>Аудит по пожарной безопасности</t>
  </si>
  <si>
    <t>Аудит бухгалтерский</t>
  </si>
  <si>
    <t>Расходы на обслуживание и разработку ПО</t>
  </si>
  <si>
    <t>Расходы на обслуживание и сопровож 1С</t>
  </si>
  <si>
    <t xml:space="preserve">Экологическая декларация </t>
  </si>
  <si>
    <t>Расходы на продление прав пользования электронными и печатными ресурсами</t>
  </si>
  <si>
    <t>Подписка Учет.kz</t>
  </si>
  <si>
    <t>Подписка на период издания (Журынов)</t>
  </si>
  <si>
    <t xml:space="preserve">Подписка МЦФЭР </t>
  </si>
  <si>
    <t xml:space="preserve">Неad Hanter </t>
  </si>
  <si>
    <t>Ремонт автотранспорта включая запчасти</t>
  </si>
  <si>
    <t>Диагностика технического состояния</t>
  </si>
  <si>
    <t>замена масла,фильтра (возд), фильтр (салон) масленный фильтр</t>
  </si>
  <si>
    <t>Перебартовка шин (лето-зима)</t>
  </si>
  <si>
    <t>Срочный ремонт узлов и агрегатов автомобиля</t>
  </si>
  <si>
    <t>Ремонт и обслуживание офисного оборудования</t>
  </si>
  <si>
    <t>Диагностика и заправка кондиционеров</t>
  </si>
  <si>
    <t>Ремонт офисного и др оборудования</t>
  </si>
  <si>
    <t>Ремонт и обслуживание технического и коммуникационного оборудования</t>
  </si>
  <si>
    <t>750000000, г.Алматы, ул.Д.Кунаева,153</t>
  </si>
  <si>
    <t>Установка и пуско-наладка вытяжных вентиляторов</t>
  </si>
  <si>
    <t>750000000, г.Алматы, ул.Д.Кунаева,154</t>
  </si>
  <si>
    <t>Работы по устройству гибких вставок на вытяжных вентиляторах</t>
  </si>
  <si>
    <t>750000000, г.Алматы, ул.Д.Кунаева,155</t>
  </si>
  <si>
    <t>Услуги вахтеров</t>
  </si>
  <si>
    <t>750000000, г.Алматы, ул.Д.Кунаева,156</t>
  </si>
  <si>
    <t>Сервисное техническое обслуживание компрессорного оборудования (эсплуат?)</t>
  </si>
  <si>
    <t>750000000, г.Алматы, ул.Д.Кунаева,157</t>
  </si>
  <si>
    <t>Страхование автотранспорта</t>
  </si>
  <si>
    <t>750000000, г.Алматы, ул.Д.Кунаева,158</t>
  </si>
  <si>
    <t>Страхование ответственности работодателя</t>
  </si>
  <si>
    <t>750000000, г.Алматы, ул.Д.Кунаева,159</t>
  </si>
  <si>
    <t>750000000, г.Алматы, ул.Д.Кунаева,160</t>
  </si>
  <si>
    <t>текущий ремонт здания</t>
  </si>
  <si>
    <t>Текущий ремонт (объединение кабинетов 106-107, 110-111, 113-114,115-116)</t>
  </si>
  <si>
    <t>750000000, г.Алматы, ул.Д.Кунаева,161</t>
  </si>
  <si>
    <t xml:space="preserve">Подключение приточной вентиляции к системе отопления </t>
  </si>
  <si>
    <t>750000000, г.Алматы, ул.Д.Кунаева,162</t>
  </si>
  <si>
    <t>Техосмотр автотранспорта</t>
  </si>
  <si>
    <t>Проверка технического состояния автомобиля, компьютерная диагностика, проверка элементов безопасности</t>
  </si>
  <si>
    <t>750000000, г.Алматы, ул.Д.Кунаева,163</t>
  </si>
  <si>
    <t>Упреждающие знаки, стенды</t>
  </si>
  <si>
    <t>1.Предупредительные знаки 2.Предписывающие знаки 3.Указательные знаки 4.Запрещающие знаки</t>
  </si>
  <si>
    <t>750000000, г.Алматы, ул.Д.Кунаева,164</t>
  </si>
  <si>
    <t>Услуги банка</t>
  </si>
  <si>
    <t>750000000, г.Алматы, ул.Д.Кунаева,165</t>
  </si>
  <si>
    <t>Услуги по разработке и сдаче отчетов в уполномоченные органы</t>
  </si>
  <si>
    <t>Экологическая декларация</t>
  </si>
  <si>
    <t>750000000, г.Алматы, ул.Д.Кунаева,166</t>
  </si>
  <si>
    <t xml:space="preserve">Услуги по утилизации
</t>
  </si>
  <si>
    <t>Утилизация химических реактивов</t>
  </si>
  <si>
    <t>750000000, г.Алматы, ул.Д.Кунаева,167</t>
  </si>
  <si>
    <t>Утилизация отработанных ртутьсодержащих ламп и приборов</t>
  </si>
  <si>
    <t>750000000, г.Алматы, ул.Д.Кунаева,168</t>
  </si>
  <si>
    <t>санитарно эпидемиологическим требованиям к организациям о проведении дезинфекции, дезинсекции и дератизации</t>
  </si>
  <si>
    <t>750000000, г.Алматы, ул.Д.Кунаева,169</t>
  </si>
  <si>
    <t xml:space="preserve">Услуги центрального депозитария </t>
  </si>
  <si>
    <t>750000000, г.Алматы, ул.Д.Кунаева,170</t>
  </si>
  <si>
    <t>750000000, г.Алматы, ул.Д.Кунаева,171</t>
  </si>
  <si>
    <t>750000000, г.Алматы, ул.Д.Кунаева,172</t>
  </si>
  <si>
    <t>750000000, г.Алматы, ул.Д.Кунаева,173</t>
  </si>
  <si>
    <t>Аргон, ОСЧ (99,999%)</t>
  </si>
  <si>
    <t>Этилен</t>
  </si>
  <si>
    <t>Диоксид углерода ОСЧ 99,995%</t>
  </si>
  <si>
    <t>Монооксид углерода 99,98%</t>
  </si>
  <si>
    <t xml:space="preserve">Гептан хч (p=0.7), (фас.1л )   </t>
  </si>
  <si>
    <t xml:space="preserve">Декан чистый – (фас. 1 л)   </t>
  </si>
  <si>
    <t xml:space="preserve">Тетрадекан (чистый) (0,6 кг ) </t>
  </si>
  <si>
    <t xml:space="preserve">Азотная кислота (хч) (1 л) </t>
  </si>
  <si>
    <t xml:space="preserve">Халаты (размеры 44, 46, 48,50) </t>
  </si>
  <si>
    <t>бумага SvetoCopy А4</t>
  </si>
  <si>
    <t xml:space="preserve">ручка шариковая </t>
  </si>
  <si>
    <t xml:space="preserve">канцелярская книга </t>
  </si>
  <si>
    <t xml:space="preserve">папка для бумаг с завязками </t>
  </si>
  <si>
    <t>5-гексинол упак 5 г</t>
  </si>
  <si>
    <t>микрошприц 1 мкл</t>
  </si>
  <si>
    <t>усилитель ПИД</t>
  </si>
  <si>
    <t>Бензол, ч.д.а. (0,9 кг упаковка)</t>
  </si>
  <si>
    <t>Кумол, аналитический стандарт (3×1,2 мл упаковка)</t>
  </si>
  <si>
    <t>2-этилнафталин, аналитический стандарт (5 г упаковка)</t>
  </si>
  <si>
    <t>март-апрель</t>
  </si>
  <si>
    <t>упак.</t>
  </si>
  <si>
    <t>Исследование катализаторов методом просвечивающей электронной микроскопии. 6000 рублей в час (Талгатов, Масенова)</t>
  </si>
  <si>
    <t>Исследование катализаторов методом рентгено-фотоэлектронной спектроскопии. Стандартный анализ больших площадей. 3200 рублей в час (Талгатов, Масенова)</t>
  </si>
  <si>
    <t xml:space="preserve">Термогравиметрический и дифферинциально-термический анализ (ТГА-ДТА) образцов (Талгатов, Масенова) </t>
  </si>
  <si>
    <t>Твердотельная спектроскопия ЯМР. Пробоподготовка и накопление спектра ЯМР с вращением под магическим углом (MAS; one-pulse или CP) при комнатной температуре на ядрах 1H, 31P-15N в течение 1 часа. 6500 руб/час (Масенова)</t>
  </si>
  <si>
    <t>Пуско-наладка оборудования</t>
  </si>
  <si>
    <t>июнь, август, сентябрь</t>
  </si>
  <si>
    <t>июнь, август</t>
  </si>
  <si>
    <t>август, сентябрь</t>
  </si>
  <si>
    <t>октябрь</t>
  </si>
  <si>
    <t>Монография</t>
  </si>
  <si>
    <t xml:space="preserve">Плата за обработку и публикацию статей в открытом доступе в журнале Catalysts (MDPI). Цена 2700 CHF за 1 статью. </t>
  </si>
  <si>
    <t>март-апрель-май</t>
  </si>
  <si>
    <t>июнь, сентябрь</t>
  </si>
  <si>
    <t>сентябрь</t>
  </si>
  <si>
    <t>май</t>
  </si>
  <si>
    <t>апрель-май-июнь</t>
  </si>
  <si>
    <t>май, август</t>
  </si>
  <si>
    <t>экз.</t>
  </si>
  <si>
    <t>ячнварь-декабрь</t>
  </si>
  <si>
    <t>Стандартный образец (47100 Supelco n-Paraffin Mix C5,C6,C7,C8 analytical standard)</t>
  </si>
  <si>
    <t>Стандартный образец (49451-U Supelco
C7 - C30 Saturated Alkanes certified reference material, 1000 μg/mL each component in hexane)</t>
  </si>
  <si>
    <t>Стандартный образец (56681 Supelco
Hydrocarbon Kit acc. to DIN EN 14039/ISO 16703)</t>
  </si>
  <si>
    <t>Изо-октан (360597 Sigma-Aldrich
2,2,4-Trimethylpentane ACS reagent, ≥99.0%)</t>
  </si>
  <si>
    <t>Гептан (34873 Sigma-Aldrich Heptane greener alternative suitable for HPLC, ≥99%</t>
  </si>
  <si>
    <t>Мурексид</t>
  </si>
  <si>
    <t>Флуорексон</t>
  </si>
  <si>
    <t>Стандарт титр трилон Б</t>
  </si>
  <si>
    <t>Мембрана МА40</t>
  </si>
  <si>
    <t>Мембрана МК41</t>
  </si>
  <si>
    <t>Мембрана биполярная</t>
  </si>
  <si>
    <t>ОРТА электрод</t>
  </si>
  <si>
    <t>Стеклоуглеродный тигель №3</t>
  </si>
  <si>
    <t>Стеклоуглеродный тигель №4</t>
  </si>
  <si>
    <t>Стеклоуглеродный тигель №5</t>
  </si>
  <si>
    <t>апрель</t>
  </si>
  <si>
    <t>июль</t>
  </si>
  <si>
    <t>апрель-декабрь</t>
  </si>
  <si>
    <t>март,апрель,май</t>
  </si>
  <si>
    <t>Талгатов</t>
  </si>
  <si>
    <t>март,август</t>
  </si>
  <si>
    <t>май-сентябрь</t>
  </si>
  <si>
    <t xml:space="preserve">Редактирование текста научной статьи (до 7000 слов) носителем языка (английский), специализирующегося в области исследований научной работы. </t>
  </si>
  <si>
    <t xml:space="preserve">Оплата сборов за публикацию в рецензируемых научных изданиях по научному направлению проекта </t>
  </si>
  <si>
    <t>февраль-апрель</t>
  </si>
  <si>
    <t>Нитрат палладия, дигидрат</t>
  </si>
  <si>
    <t>Оксид титана(IV)</t>
  </si>
  <si>
    <t>апрель, август</t>
  </si>
  <si>
    <t>апрель,август</t>
  </si>
  <si>
    <t>233 118,00</t>
  </si>
  <si>
    <t xml:space="preserve">Кювета 10*10 мм, кварцевая </t>
  </si>
  <si>
    <t>(3-аминопропил)триэтоксисилан ≥98% A3648-100ML</t>
  </si>
  <si>
    <t>Диметилглиоксим, 100 г, реагент ACS, ≥99%, 162574-100G</t>
  </si>
  <si>
    <t>52 256,00</t>
  </si>
  <si>
    <t>59 029,00</t>
  </si>
  <si>
    <t xml:space="preserve">Перевод текста на англ язык </t>
  </si>
  <si>
    <t>март</t>
  </si>
  <si>
    <t>март, июль</t>
  </si>
  <si>
    <t>май, сентябрь</t>
  </si>
  <si>
    <t>май-июль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</si>
</sst>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₽_-;\-* #,##0.00\ _₽_-;_-* &quot;-&quot;??\ _₽_-;_-@_-"/>
    <numFmt numFmtId="164" formatCode="_-* #,##0.00_-;\-* #,##0.00_-;_-* &quot;-&quot;??_-;_-@_-"/>
    <numFmt numFmtId="165" formatCode="_-* #,##0.00_р_._-;\-* #,##0.00_р_._-;_-* \-??_р_._-;_-@_-"/>
    <numFmt numFmtId="166" formatCode="_-* #,##0\ _₽_-;\-* #,##0\ _₽_-;_-* &quot;-&quot;??\ _₽_-;_-@_-"/>
    <numFmt numFmtId="167" formatCode="_-* #,##0_р_._-;\-* #,##0_р_._-;_-* &quot;-&quot;??_р_._-;_-@_-"/>
    <numFmt numFmtId="168" formatCode="[$-419]mmmm\ yyyy;@"/>
  </numFmts>
  <fonts count="20" x14ac:knownFonts="1">
    <font>
      <sz val="11"/>
      <color rgb="FF000000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rgb="FF000000"/>
      <name val="Times New Roman"/>
      <family val="1"/>
      <charset val="1"/>
    </font>
    <font>
      <b/>
      <sz val="10"/>
      <color rgb="FF000000"/>
      <name val="Times New Roman"/>
      <family val="1"/>
      <charset val="1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0"/>
      <name val="Arial Cyr"/>
      <family val="2"/>
      <charset val="204"/>
    </font>
    <font>
      <sz val="10"/>
      <name val="Verdana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theme="3"/>
      <name val="Calibri"/>
      <family val="2"/>
      <scheme val="minor"/>
    </font>
    <font>
      <sz val="10"/>
      <color indexed="8"/>
      <name val="Times New Roman"/>
      <family val="1"/>
      <charset val="204"/>
    </font>
    <font>
      <b/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0">
    <xf numFmtId="0" fontId="0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" fillId="0" borderId="0"/>
    <xf numFmtId="0" fontId="12" fillId="0" borderId="0"/>
    <xf numFmtId="0" fontId="14" fillId="0" borderId="0"/>
    <xf numFmtId="43" fontId="1" fillId="0" borderId="0" applyFont="0" applyFill="0" applyBorder="0" applyAlignment="0" applyProtection="0"/>
    <xf numFmtId="0" fontId="16" fillId="0" borderId="0"/>
    <xf numFmtId="9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5" fillId="0" borderId="0"/>
    <xf numFmtId="0" fontId="1" fillId="0" borderId="0"/>
    <xf numFmtId="165" fontId="14" fillId="0" borderId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/>
    <xf numFmtId="0" fontId="1" fillId="0" borderId="0"/>
  </cellStyleXfs>
  <cellXfs count="74">
    <xf numFmtId="0" fontId="0" fillId="0" borderId="0" xfId="0"/>
    <xf numFmtId="0" fontId="4" fillId="0" borderId="0" xfId="0" applyFont="1"/>
    <xf numFmtId="0" fontId="5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13" fillId="2" borderId="1" xfId="4" applyNumberFormat="1" applyFont="1" applyFill="1" applyBorder="1" applyAlignment="1">
      <alignment horizontal="center" vertical="center" wrapText="1"/>
    </xf>
    <xf numFmtId="3" fontId="8" fillId="2" borderId="1" xfId="0" applyNumberFormat="1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3" fontId="8" fillId="2" borderId="5" xfId="0" applyNumberFormat="1" applyFont="1" applyFill="1" applyBorder="1" applyAlignment="1">
      <alignment horizontal="center" vertical="center" wrapText="1"/>
    </xf>
    <xf numFmtId="3" fontId="13" fillId="2" borderId="1" xfId="0" applyNumberFormat="1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5" xfId="4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/>
    </xf>
    <xf numFmtId="3" fontId="8" fillId="2" borderId="2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4" fontId="13" fillId="2" borderId="1" xfId="0" applyNumberFormat="1" applyFont="1" applyFill="1" applyBorder="1" applyAlignment="1">
      <alignment horizontal="center" vertical="center" wrapText="1"/>
    </xf>
    <xf numFmtId="4" fontId="13" fillId="2" borderId="1" xfId="0" applyNumberFormat="1" applyFont="1" applyFill="1" applyBorder="1" applyAlignment="1">
      <alignment horizontal="center" vertical="center"/>
    </xf>
    <xf numFmtId="3" fontId="8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64" fontId="8" fillId="2" borderId="1" xfId="12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13" fillId="2" borderId="5" xfId="7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167" fontId="13" fillId="2" borderId="1" xfId="4" applyNumberFormat="1" applyFont="1" applyFill="1" applyBorder="1" applyAlignment="1">
      <alignment horizontal="center" vertical="center" wrapText="1"/>
    </xf>
    <xf numFmtId="4" fontId="8" fillId="2" borderId="5" xfId="0" applyNumberFormat="1" applyFont="1" applyFill="1" applyBorder="1" applyAlignment="1">
      <alignment horizontal="center" vertical="center" wrapText="1"/>
    </xf>
    <xf numFmtId="164" fontId="6" fillId="2" borderId="1" xfId="12" applyFont="1" applyFill="1" applyBorder="1" applyAlignment="1">
      <alignment horizontal="center" vertical="center" wrapText="1"/>
    </xf>
    <xf numFmtId="164" fontId="13" fillId="2" borderId="1" xfId="12" applyFont="1" applyFill="1" applyBorder="1" applyAlignment="1">
      <alignment horizontal="center" vertical="center"/>
    </xf>
    <xf numFmtId="164" fontId="13" fillId="2" borderId="1" xfId="12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13" fillId="2" borderId="5" xfId="7" applyFont="1" applyFill="1" applyBorder="1" applyAlignment="1">
      <alignment horizontal="center" vertical="center" wrapText="1"/>
    </xf>
    <xf numFmtId="4" fontId="13" fillId="2" borderId="5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4" fontId="13" fillId="2" borderId="2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166" fontId="13" fillId="2" borderId="1" xfId="4" applyNumberFormat="1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/>
    </xf>
    <xf numFmtId="0" fontId="13" fillId="2" borderId="1" xfId="5" applyFont="1" applyFill="1" applyBorder="1" applyAlignment="1">
      <alignment horizontal="center" vertical="center" wrapText="1"/>
    </xf>
    <xf numFmtId="0" fontId="13" fillId="2" borderId="1" xfId="5" applyFont="1" applyFill="1" applyBorder="1" applyAlignment="1">
      <alignment horizontal="center" vertical="center"/>
    </xf>
    <xf numFmtId="166" fontId="13" fillId="2" borderId="1" xfId="4" applyNumberFormat="1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 wrapText="1"/>
    </xf>
    <xf numFmtId="0" fontId="6" fillId="2" borderId="1" xfId="5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 wrapText="1"/>
    </xf>
    <xf numFmtId="2" fontId="13" fillId="2" borderId="1" xfId="0" applyNumberFormat="1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/>
    </xf>
    <xf numFmtId="0" fontId="13" fillId="2" borderId="7" xfId="8" applyFont="1" applyFill="1" applyBorder="1" applyAlignment="1">
      <alignment horizontal="center" vertical="center" wrapText="1"/>
    </xf>
    <xf numFmtId="4" fontId="8" fillId="2" borderId="1" xfId="0" applyNumberFormat="1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 wrapText="1"/>
    </xf>
    <xf numFmtId="0" fontId="6" fillId="2" borderId="4" xfId="5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43" fontId="13" fillId="2" borderId="1" xfId="4" applyFont="1" applyFill="1" applyBorder="1" applyAlignment="1">
      <alignment horizontal="center" vertical="center"/>
    </xf>
    <xf numFmtId="43" fontId="8" fillId="2" borderId="1" xfId="4" applyFont="1" applyFill="1" applyBorder="1" applyAlignment="1">
      <alignment horizontal="center" vertical="center"/>
    </xf>
    <xf numFmtId="2" fontId="6" fillId="2" borderId="0" xfId="0" applyNumberFormat="1" applyFont="1" applyFill="1" applyAlignment="1">
      <alignment horizontal="center" vertical="center"/>
    </xf>
    <xf numFmtId="43" fontId="13" fillId="2" borderId="1" xfId="4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/>
    </xf>
    <xf numFmtId="0" fontId="13" fillId="2" borderId="4" xfId="5" applyFont="1" applyFill="1" applyBorder="1" applyAlignment="1">
      <alignment horizontal="center" vertical="center" wrapText="1"/>
    </xf>
    <xf numFmtId="166" fontId="8" fillId="2" borderId="1" xfId="4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168" fontId="13" fillId="2" borderId="9" xfId="0" applyNumberFormat="1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168" fontId="13" fillId="2" borderId="10" xfId="0" applyNumberFormat="1" applyFont="1" applyFill="1" applyBorder="1" applyAlignment="1">
      <alignment horizontal="center" vertical="center"/>
    </xf>
    <xf numFmtId="168" fontId="13" fillId="2" borderId="1" xfId="0" applyNumberFormat="1" applyFont="1" applyFill="1" applyBorder="1" applyAlignment="1">
      <alignment horizontal="center" vertical="center"/>
    </xf>
    <xf numFmtId="49" fontId="19" fillId="2" borderId="1" xfId="5" applyNumberFormat="1" applyFont="1" applyFill="1" applyBorder="1" applyAlignment="1">
      <alignment horizontal="center" vertical="center" wrapText="1"/>
    </xf>
    <xf numFmtId="0" fontId="19" fillId="2" borderId="0" xfId="7" applyFont="1" applyFill="1" applyAlignment="1">
      <alignment horizontal="center" vertical="center"/>
    </xf>
    <xf numFmtId="166" fontId="13" fillId="2" borderId="2" xfId="4" applyNumberFormat="1" applyFont="1" applyFill="1" applyBorder="1" applyAlignment="1">
      <alignment horizontal="center" vertical="center"/>
    </xf>
    <xf numFmtId="4" fontId="13" fillId="2" borderId="1" xfId="5" applyNumberFormat="1" applyFont="1" applyFill="1" applyBorder="1" applyAlignment="1">
      <alignment horizontal="center" vertical="center" wrapText="1"/>
    </xf>
    <xf numFmtId="3" fontId="13" fillId="2" borderId="1" xfId="5" applyNumberFormat="1" applyFont="1" applyFill="1" applyBorder="1" applyAlignment="1">
      <alignment horizontal="center" vertical="center" wrapText="1"/>
    </xf>
    <xf numFmtId="3" fontId="13" fillId="2" borderId="11" xfId="5" applyNumberFormat="1" applyFont="1" applyFill="1" applyBorder="1" applyAlignment="1">
      <alignment horizontal="center" vertical="center" wrapText="1"/>
    </xf>
    <xf numFmtId="0" fontId="13" fillId="2" borderId="2" xfId="5" applyFont="1" applyFill="1" applyBorder="1" applyAlignment="1">
      <alignment horizontal="center" vertical="center"/>
    </xf>
  </cellXfs>
  <cellStyles count="20">
    <cellStyle name="Обычный" xfId="0" builtinId="0"/>
    <cellStyle name="Обычный 15" xfId="7"/>
    <cellStyle name="Обычный 2" xfId="1"/>
    <cellStyle name="Обычный 2 2" xfId="10"/>
    <cellStyle name="Обычный 2 2 3" xfId="5"/>
    <cellStyle name="Обычный 2 3 2" xfId="19"/>
    <cellStyle name="Обычный 3" xfId="6"/>
    <cellStyle name="Обычный 3 2" xfId="18"/>
    <cellStyle name="Обычный 5 2" xfId="14"/>
    <cellStyle name="Обычный 6 4" xfId="13"/>
    <cellStyle name="Обычный 7 3" xfId="8"/>
    <cellStyle name="Обычный 91" xfId="2"/>
    <cellStyle name="Процентный 2" xfId="17"/>
    <cellStyle name="Процентный 2 5" xfId="11"/>
    <cellStyle name="Финансовый" xfId="4" builtinId="3"/>
    <cellStyle name="Финансовый 14" xfId="3"/>
    <cellStyle name="Финансовый 2" xfId="9"/>
    <cellStyle name="Финансовый 2 2" xfId="15"/>
    <cellStyle name="Финансовый 4" xfId="16"/>
    <cellStyle name="Финансовый 8 2" xfId="1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2949677</xdr:colOff>
      <xdr:row>190</xdr:row>
      <xdr:rowOff>0</xdr:rowOff>
    </xdr:from>
    <xdr:ext cx="95250" cy="123825"/>
    <xdr:sp macro="" textlink="">
      <xdr:nvSpPr>
        <xdr:cNvPr id="2" name="Text Box 3"/>
        <xdr:cNvSpPr txBox="1">
          <a:spLocks noChangeArrowheads="1"/>
        </xdr:cNvSpPr>
      </xdr:nvSpPr>
      <xdr:spPr bwMode="auto">
        <a:xfrm>
          <a:off x="3302102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190</xdr:row>
      <xdr:rowOff>0</xdr:rowOff>
    </xdr:from>
    <xdr:ext cx="95250" cy="123825"/>
    <xdr:sp macro="" textlink="">
      <xdr:nvSpPr>
        <xdr:cNvPr id="3" name="Text Box 3"/>
        <xdr:cNvSpPr txBox="1">
          <a:spLocks noChangeArrowheads="1"/>
        </xdr:cNvSpPr>
      </xdr:nvSpPr>
      <xdr:spPr bwMode="auto">
        <a:xfrm>
          <a:off x="3302102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6</xdr:col>
      <xdr:colOff>0</xdr:colOff>
      <xdr:row>190</xdr:row>
      <xdr:rowOff>0</xdr:rowOff>
    </xdr:from>
    <xdr:to>
      <xdr:col>6</xdr:col>
      <xdr:colOff>95250</xdr:colOff>
      <xdr:row>190</xdr:row>
      <xdr:rowOff>123825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3619500" y="981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95250</xdr:colOff>
      <xdr:row>190</xdr:row>
      <xdr:rowOff>123825</xdr:rowOff>
    </xdr:to>
    <xdr:sp macro="" textlink="">
      <xdr:nvSpPr>
        <xdr:cNvPr id="5" name="Text Box 3"/>
        <xdr:cNvSpPr txBox="1">
          <a:spLocks noChangeArrowheads="1"/>
        </xdr:cNvSpPr>
      </xdr:nvSpPr>
      <xdr:spPr bwMode="auto">
        <a:xfrm>
          <a:off x="3619500" y="981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6" name="Text Box 3"/>
        <xdr:cNvSpPr txBox="1">
          <a:spLocks noChangeArrowheads="1"/>
        </xdr:cNvSpPr>
      </xdr:nvSpPr>
      <xdr:spPr bwMode="auto">
        <a:xfrm>
          <a:off x="3619500" y="981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7" name="Text Box 3"/>
        <xdr:cNvSpPr txBox="1">
          <a:spLocks noChangeArrowheads="1"/>
        </xdr:cNvSpPr>
      </xdr:nvSpPr>
      <xdr:spPr bwMode="auto">
        <a:xfrm>
          <a:off x="3619500" y="981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8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9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0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1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2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3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4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5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6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7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8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9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20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21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22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23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24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25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26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27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28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29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30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31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32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33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34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35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36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37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38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39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40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41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42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43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44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45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46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47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48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49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50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51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52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53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54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55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56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57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58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59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60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61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62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63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64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65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66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67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6</xdr:col>
      <xdr:colOff>0</xdr:colOff>
      <xdr:row>190</xdr:row>
      <xdr:rowOff>0</xdr:rowOff>
    </xdr:from>
    <xdr:to>
      <xdr:col>6</xdr:col>
      <xdr:colOff>95250</xdr:colOff>
      <xdr:row>190</xdr:row>
      <xdr:rowOff>123825</xdr:rowOff>
    </xdr:to>
    <xdr:sp macro="" textlink="">
      <xdr:nvSpPr>
        <xdr:cNvPr id="68" name="Text Box 3"/>
        <xdr:cNvSpPr txBox="1">
          <a:spLocks noChangeArrowheads="1"/>
        </xdr:cNvSpPr>
      </xdr:nvSpPr>
      <xdr:spPr bwMode="auto">
        <a:xfrm>
          <a:off x="3619500" y="14668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95250</xdr:colOff>
      <xdr:row>190</xdr:row>
      <xdr:rowOff>123825</xdr:rowOff>
    </xdr:to>
    <xdr:sp macro="" textlink="">
      <xdr:nvSpPr>
        <xdr:cNvPr id="69" name="Text Box 3"/>
        <xdr:cNvSpPr txBox="1">
          <a:spLocks noChangeArrowheads="1"/>
        </xdr:cNvSpPr>
      </xdr:nvSpPr>
      <xdr:spPr bwMode="auto">
        <a:xfrm>
          <a:off x="3619500" y="14668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70" name="Text Box 3"/>
        <xdr:cNvSpPr txBox="1">
          <a:spLocks noChangeArrowheads="1"/>
        </xdr:cNvSpPr>
      </xdr:nvSpPr>
      <xdr:spPr bwMode="auto">
        <a:xfrm>
          <a:off x="3619500" y="14668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71" name="Text Box 3"/>
        <xdr:cNvSpPr txBox="1">
          <a:spLocks noChangeArrowheads="1"/>
        </xdr:cNvSpPr>
      </xdr:nvSpPr>
      <xdr:spPr bwMode="auto">
        <a:xfrm>
          <a:off x="3619500" y="14668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72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73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74" name="Text Box 3"/>
        <xdr:cNvSpPr txBox="1">
          <a:spLocks noChangeArrowheads="1"/>
        </xdr:cNvSpPr>
      </xdr:nvSpPr>
      <xdr:spPr bwMode="auto">
        <a:xfrm>
          <a:off x="3619500" y="2114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75" name="Text Box 3"/>
        <xdr:cNvSpPr txBox="1">
          <a:spLocks noChangeArrowheads="1"/>
        </xdr:cNvSpPr>
      </xdr:nvSpPr>
      <xdr:spPr bwMode="auto">
        <a:xfrm>
          <a:off x="3619500" y="2114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76" name="Text Box 3"/>
        <xdr:cNvSpPr txBox="1">
          <a:spLocks noChangeArrowheads="1"/>
        </xdr:cNvSpPr>
      </xdr:nvSpPr>
      <xdr:spPr bwMode="auto">
        <a:xfrm>
          <a:off x="3619500" y="2114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77" name="Text Box 3"/>
        <xdr:cNvSpPr txBox="1">
          <a:spLocks noChangeArrowheads="1"/>
        </xdr:cNvSpPr>
      </xdr:nvSpPr>
      <xdr:spPr bwMode="auto">
        <a:xfrm>
          <a:off x="3619500" y="2114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78" name="Text Box 3"/>
        <xdr:cNvSpPr txBox="1">
          <a:spLocks noChangeArrowheads="1"/>
        </xdr:cNvSpPr>
      </xdr:nvSpPr>
      <xdr:spPr bwMode="auto">
        <a:xfrm>
          <a:off x="3619500" y="2114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79" name="Text Box 3"/>
        <xdr:cNvSpPr txBox="1">
          <a:spLocks noChangeArrowheads="1"/>
        </xdr:cNvSpPr>
      </xdr:nvSpPr>
      <xdr:spPr bwMode="auto">
        <a:xfrm>
          <a:off x="3619500" y="2114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80" name="Text Box 3"/>
        <xdr:cNvSpPr txBox="1">
          <a:spLocks noChangeArrowheads="1"/>
        </xdr:cNvSpPr>
      </xdr:nvSpPr>
      <xdr:spPr bwMode="auto">
        <a:xfrm>
          <a:off x="3619500" y="14668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81" name="Text Box 3"/>
        <xdr:cNvSpPr txBox="1">
          <a:spLocks noChangeArrowheads="1"/>
        </xdr:cNvSpPr>
      </xdr:nvSpPr>
      <xdr:spPr bwMode="auto">
        <a:xfrm>
          <a:off x="3619500" y="14668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82" name="Text Box 3"/>
        <xdr:cNvSpPr txBox="1">
          <a:spLocks noChangeArrowheads="1"/>
        </xdr:cNvSpPr>
      </xdr:nvSpPr>
      <xdr:spPr bwMode="auto">
        <a:xfrm>
          <a:off x="3619500" y="2438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83" name="Text Box 3"/>
        <xdr:cNvSpPr txBox="1">
          <a:spLocks noChangeArrowheads="1"/>
        </xdr:cNvSpPr>
      </xdr:nvSpPr>
      <xdr:spPr bwMode="auto">
        <a:xfrm>
          <a:off x="3619500" y="2438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84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85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86" name="Text Box 3"/>
        <xdr:cNvSpPr txBox="1">
          <a:spLocks noChangeArrowheads="1"/>
        </xdr:cNvSpPr>
      </xdr:nvSpPr>
      <xdr:spPr bwMode="auto">
        <a:xfrm>
          <a:off x="3619500" y="2114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87" name="Text Box 3"/>
        <xdr:cNvSpPr txBox="1">
          <a:spLocks noChangeArrowheads="1"/>
        </xdr:cNvSpPr>
      </xdr:nvSpPr>
      <xdr:spPr bwMode="auto">
        <a:xfrm>
          <a:off x="3619500" y="2114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88" name="Text Box 3"/>
        <xdr:cNvSpPr txBox="1">
          <a:spLocks noChangeArrowheads="1"/>
        </xdr:cNvSpPr>
      </xdr:nvSpPr>
      <xdr:spPr bwMode="auto">
        <a:xfrm>
          <a:off x="3619500" y="17907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89" name="Text Box 3"/>
        <xdr:cNvSpPr txBox="1">
          <a:spLocks noChangeArrowheads="1"/>
        </xdr:cNvSpPr>
      </xdr:nvSpPr>
      <xdr:spPr bwMode="auto">
        <a:xfrm>
          <a:off x="3619500" y="17907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90" name="Text Box 3"/>
        <xdr:cNvSpPr txBox="1">
          <a:spLocks noChangeArrowheads="1"/>
        </xdr:cNvSpPr>
      </xdr:nvSpPr>
      <xdr:spPr bwMode="auto">
        <a:xfrm>
          <a:off x="3619500" y="2800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91" name="Text Box 3"/>
        <xdr:cNvSpPr txBox="1">
          <a:spLocks noChangeArrowheads="1"/>
        </xdr:cNvSpPr>
      </xdr:nvSpPr>
      <xdr:spPr bwMode="auto">
        <a:xfrm>
          <a:off x="3619500" y="2800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92" name="Text Box 3"/>
        <xdr:cNvSpPr txBox="1">
          <a:spLocks noChangeArrowheads="1"/>
        </xdr:cNvSpPr>
      </xdr:nvSpPr>
      <xdr:spPr bwMode="auto">
        <a:xfrm>
          <a:off x="3619500" y="2276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93" name="Text Box 3"/>
        <xdr:cNvSpPr txBox="1">
          <a:spLocks noChangeArrowheads="1"/>
        </xdr:cNvSpPr>
      </xdr:nvSpPr>
      <xdr:spPr bwMode="auto">
        <a:xfrm>
          <a:off x="3619500" y="2276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94" name="Text Box 3"/>
        <xdr:cNvSpPr txBox="1">
          <a:spLocks noChangeArrowheads="1"/>
        </xdr:cNvSpPr>
      </xdr:nvSpPr>
      <xdr:spPr bwMode="auto">
        <a:xfrm>
          <a:off x="3619500" y="12192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95" name="Text Box 3"/>
        <xdr:cNvSpPr txBox="1">
          <a:spLocks noChangeArrowheads="1"/>
        </xdr:cNvSpPr>
      </xdr:nvSpPr>
      <xdr:spPr bwMode="auto">
        <a:xfrm>
          <a:off x="3619500" y="12192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96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97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98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99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00" name="Text Box 3"/>
        <xdr:cNvSpPr txBox="1">
          <a:spLocks noChangeArrowheads="1"/>
        </xdr:cNvSpPr>
      </xdr:nvSpPr>
      <xdr:spPr bwMode="auto">
        <a:xfrm>
          <a:off x="3619500" y="2114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01" name="Text Box 3"/>
        <xdr:cNvSpPr txBox="1">
          <a:spLocks noChangeArrowheads="1"/>
        </xdr:cNvSpPr>
      </xdr:nvSpPr>
      <xdr:spPr bwMode="auto">
        <a:xfrm>
          <a:off x="3619500" y="2114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02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03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04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05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06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07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08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09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10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11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12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13" name="Text Box 3"/>
        <xdr:cNvSpPr txBox="1">
          <a:spLocks noChangeArrowheads="1"/>
        </xdr:cNvSpPr>
      </xdr:nvSpPr>
      <xdr:spPr bwMode="auto">
        <a:xfrm>
          <a:off x="3619500" y="296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2949677</xdr:colOff>
      <xdr:row>190</xdr:row>
      <xdr:rowOff>0</xdr:rowOff>
    </xdr:from>
    <xdr:ext cx="95250" cy="123825"/>
    <xdr:sp macro="" textlink="">
      <xdr:nvSpPr>
        <xdr:cNvPr id="114" name="Text Box 3"/>
        <xdr:cNvSpPr txBox="1">
          <a:spLocks noChangeArrowheads="1"/>
        </xdr:cNvSpPr>
      </xdr:nvSpPr>
      <xdr:spPr bwMode="auto">
        <a:xfrm>
          <a:off x="4730852" y="185023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190</xdr:row>
      <xdr:rowOff>0</xdr:rowOff>
    </xdr:from>
    <xdr:ext cx="95250" cy="123825"/>
    <xdr:sp macro="" textlink="">
      <xdr:nvSpPr>
        <xdr:cNvPr id="115" name="Text Box 3"/>
        <xdr:cNvSpPr txBox="1">
          <a:spLocks noChangeArrowheads="1"/>
        </xdr:cNvSpPr>
      </xdr:nvSpPr>
      <xdr:spPr bwMode="auto">
        <a:xfrm>
          <a:off x="3130652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190</xdr:row>
      <xdr:rowOff>0</xdr:rowOff>
    </xdr:from>
    <xdr:ext cx="95250" cy="123825"/>
    <xdr:sp macro="" textlink="">
      <xdr:nvSpPr>
        <xdr:cNvPr id="116" name="Text Box 3"/>
        <xdr:cNvSpPr txBox="1">
          <a:spLocks noChangeArrowheads="1"/>
        </xdr:cNvSpPr>
      </xdr:nvSpPr>
      <xdr:spPr bwMode="auto">
        <a:xfrm>
          <a:off x="3130652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6</xdr:col>
      <xdr:colOff>0</xdr:colOff>
      <xdr:row>190</xdr:row>
      <xdr:rowOff>0</xdr:rowOff>
    </xdr:from>
    <xdr:to>
      <xdr:col>6</xdr:col>
      <xdr:colOff>95250</xdr:colOff>
      <xdr:row>190</xdr:row>
      <xdr:rowOff>123825</xdr:rowOff>
    </xdr:to>
    <xdr:sp macro="" textlink="">
      <xdr:nvSpPr>
        <xdr:cNvPr id="117" name="Text Box 3"/>
        <xdr:cNvSpPr txBox="1">
          <a:spLocks noChangeArrowheads="1"/>
        </xdr:cNvSpPr>
      </xdr:nvSpPr>
      <xdr:spPr bwMode="auto">
        <a:xfrm>
          <a:off x="3505200" y="1009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95250</xdr:colOff>
      <xdr:row>190</xdr:row>
      <xdr:rowOff>123825</xdr:rowOff>
    </xdr:to>
    <xdr:sp macro="" textlink="">
      <xdr:nvSpPr>
        <xdr:cNvPr id="118" name="Text Box 3"/>
        <xdr:cNvSpPr txBox="1">
          <a:spLocks noChangeArrowheads="1"/>
        </xdr:cNvSpPr>
      </xdr:nvSpPr>
      <xdr:spPr bwMode="auto">
        <a:xfrm>
          <a:off x="3505200" y="1009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19" name="Text Box 3"/>
        <xdr:cNvSpPr txBox="1">
          <a:spLocks noChangeArrowheads="1"/>
        </xdr:cNvSpPr>
      </xdr:nvSpPr>
      <xdr:spPr bwMode="auto">
        <a:xfrm>
          <a:off x="3505200" y="1171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20" name="Text Box 3"/>
        <xdr:cNvSpPr txBox="1">
          <a:spLocks noChangeArrowheads="1"/>
        </xdr:cNvSpPr>
      </xdr:nvSpPr>
      <xdr:spPr bwMode="auto">
        <a:xfrm>
          <a:off x="3505200" y="1171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21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22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23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24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25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26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27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28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29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30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31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32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33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34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35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36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37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38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39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40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41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42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43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44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45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46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47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48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49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50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51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52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53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54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55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56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57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58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59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60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61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62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63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64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65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66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67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68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69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70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71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72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73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74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75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76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77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78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79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80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6</xdr:col>
      <xdr:colOff>0</xdr:colOff>
      <xdr:row>190</xdr:row>
      <xdr:rowOff>0</xdr:rowOff>
    </xdr:from>
    <xdr:to>
      <xdr:col>6</xdr:col>
      <xdr:colOff>95250</xdr:colOff>
      <xdr:row>190</xdr:row>
      <xdr:rowOff>123825</xdr:rowOff>
    </xdr:to>
    <xdr:sp macro="" textlink="">
      <xdr:nvSpPr>
        <xdr:cNvPr id="181" name="Text Box 3"/>
        <xdr:cNvSpPr txBox="1">
          <a:spLocks noChangeArrowheads="1"/>
        </xdr:cNvSpPr>
      </xdr:nvSpPr>
      <xdr:spPr bwMode="auto">
        <a:xfrm>
          <a:off x="3505200" y="16383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95250</xdr:colOff>
      <xdr:row>190</xdr:row>
      <xdr:rowOff>123825</xdr:rowOff>
    </xdr:to>
    <xdr:sp macro="" textlink="">
      <xdr:nvSpPr>
        <xdr:cNvPr id="182" name="Text Box 3"/>
        <xdr:cNvSpPr txBox="1">
          <a:spLocks noChangeArrowheads="1"/>
        </xdr:cNvSpPr>
      </xdr:nvSpPr>
      <xdr:spPr bwMode="auto">
        <a:xfrm>
          <a:off x="3505200" y="16383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83" name="Text Box 3"/>
        <xdr:cNvSpPr txBox="1">
          <a:spLocks noChangeArrowheads="1"/>
        </xdr:cNvSpPr>
      </xdr:nvSpPr>
      <xdr:spPr bwMode="auto">
        <a:xfrm>
          <a:off x="3505200" y="16383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84" name="Text Box 3"/>
        <xdr:cNvSpPr txBox="1">
          <a:spLocks noChangeArrowheads="1"/>
        </xdr:cNvSpPr>
      </xdr:nvSpPr>
      <xdr:spPr bwMode="auto">
        <a:xfrm>
          <a:off x="3505200" y="16383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85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86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87" name="Text Box 3"/>
        <xdr:cNvSpPr txBox="1">
          <a:spLocks noChangeArrowheads="1"/>
        </xdr:cNvSpPr>
      </xdr:nvSpPr>
      <xdr:spPr bwMode="auto">
        <a:xfrm>
          <a:off x="3505200" y="1800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88" name="Text Box 3"/>
        <xdr:cNvSpPr txBox="1">
          <a:spLocks noChangeArrowheads="1"/>
        </xdr:cNvSpPr>
      </xdr:nvSpPr>
      <xdr:spPr bwMode="auto">
        <a:xfrm>
          <a:off x="3505200" y="1800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89" name="Text Box 3"/>
        <xdr:cNvSpPr txBox="1">
          <a:spLocks noChangeArrowheads="1"/>
        </xdr:cNvSpPr>
      </xdr:nvSpPr>
      <xdr:spPr bwMode="auto">
        <a:xfrm>
          <a:off x="3505200" y="16383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90" name="Text Box 3"/>
        <xdr:cNvSpPr txBox="1">
          <a:spLocks noChangeArrowheads="1"/>
        </xdr:cNvSpPr>
      </xdr:nvSpPr>
      <xdr:spPr bwMode="auto">
        <a:xfrm>
          <a:off x="3505200" y="16383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91" name="Text Box 3"/>
        <xdr:cNvSpPr txBox="1">
          <a:spLocks noChangeArrowheads="1"/>
        </xdr:cNvSpPr>
      </xdr:nvSpPr>
      <xdr:spPr bwMode="auto">
        <a:xfrm>
          <a:off x="3505200" y="16383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92" name="Text Box 3"/>
        <xdr:cNvSpPr txBox="1">
          <a:spLocks noChangeArrowheads="1"/>
        </xdr:cNvSpPr>
      </xdr:nvSpPr>
      <xdr:spPr bwMode="auto">
        <a:xfrm>
          <a:off x="3505200" y="16383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93" name="Text Box 3"/>
        <xdr:cNvSpPr txBox="1">
          <a:spLocks noChangeArrowheads="1"/>
        </xdr:cNvSpPr>
      </xdr:nvSpPr>
      <xdr:spPr bwMode="auto">
        <a:xfrm>
          <a:off x="3505200" y="16383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94" name="Text Box 3"/>
        <xdr:cNvSpPr txBox="1">
          <a:spLocks noChangeArrowheads="1"/>
        </xdr:cNvSpPr>
      </xdr:nvSpPr>
      <xdr:spPr bwMode="auto">
        <a:xfrm>
          <a:off x="3505200" y="16383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95" name="Text Box 3"/>
        <xdr:cNvSpPr txBox="1">
          <a:spLocks noChangeArrowheads="1"/>
        </xdr:cNvSpPr>
      </xdr:nvSpPr>
      <xdr:spPr bwMode="auto">
        <a:xfrm>
          <a:off x="3505200" y="2124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96" name="Text Box 3"/>
        <xdr:cNvSpPr txBox="1">
          <a:spLocks noChangeArrowheads="1"/>
        </xdr:cNvSpPr>
      </xdr:nvSpPr>
      <xdr:spPr bwMode="auto">
        <a:xfrm>
          <a:off x="3505200" y="2124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97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98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199" name="Text Box 3"/>
        <xdr:cNvSpPr txBox="1">
          <a:spLocks noChangeArrowheads="1"/>
        </xdr:cNvSpPr>
      </xdr:nvSpPr>
      <xdr:spPr bwMode="auto">
        <a:xfrm>
          <a:off x="3505200" y="16383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200" name="Text Box 3"/>
        <xdr:cNvSpPr txBox="1">
          <a:spLocks noChangeArrowheads="1"/>
        </xdr:cNvSpPr>
      </xdr:nvSpPr>
      <xdr:spPr bwMode="auto">
        <a:xfrm>
          <a:off x="3505200" y="16383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201" name="Text Box 3"/>
        <xdr:cNvSpPr txBox="1">
          <a:spLocks noChangeArrowheads="1"/>
        </xdr:cNvSpPr>
      </xdr:nvSpPr>
      <xdr:spPr bwMode="auto">
        <a:xfrm>
          <a:off x="3505200" y="16383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202" name="Text Box 3"/>
        <xdr:cNvSpPr txBox="1">
          <a:spLocks noChangeArrowheads="1"/>
        </xdr:cNvSpPr>
      </xdr:nvSpPr>
      <xdr:spPr bwMode="auto">
        <a:xfrm>
          <a:off x="3505200" y="16383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203" name="Text Box 3"/>
        <xdr:cNvSpPr txBox="1">
          <a:spLocks noChangeArrowheads="1"/>
        </xdr:cNvSpPr>
      </xdr:nvSpPr>
      <xdr:spPr bwMode="auto">
        <a:xfrm>
          <a:off x="3505200" y="22860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204" name="Text Box 3"/>
        <xdr:cNvSpPr txBox="1">
          <a:spLocks noChangeArrowheads="1"/>
        </xdr:cNvSpPr>
      </xdr:nvSpPr>
      <xdr:spPr bwMode="auto">
        <a:xfrm>
          <a:off x="3505200" y="22860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205" name="Text Box 3"/>
        <xdr:cNvSpPr txBox="1">
          <a:spLocks noChangeArrowheads="1"/>
        </xdr:cNvSpPr>
      </xdr:nvSpPr>
      <xdr:spPr bwMode="auto">
        <a:xfrm>
          <a:off x="3505200" y="19621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206" name="Text Box 3"/>
        <xdr:cNvSpPr txBox="1">
          <a:spLocks noChangeArrowheads="1"/>
        </xdr:cNvSpPr>
      </xdr:nvSpPr>
      <xdr:spPr bwMode="auto">
        <a:xfrm>
          <a:off x="3505200" y="19621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207" name="Text Box 3"/>
        <xdr:cNvSpPr txBox="1">
          <a:spLocks noChangeArrowheads="1"/>
        </xdr:cNvSpPr>
      </xdr:nvSpPr>
      <xdr:spPr bwMode="auto">
        <a:xfrm>
          <a:off x="3505200" y="16383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208" name="Text Box 3"/>
        <xdr:cNvSpPr txBox="1">
          <a:spLocks noChangeArrowheads="1"/>
        </xdr:cNvSpPr>
      </xdr:nvSpPr>
      <xdr:spPr bwMode="auto">
        <a:xfrm>
          <a:off x="3505200" y="16383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209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210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211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212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213" name="Text Box 3"/>
        <xdr:cNvSpPr txBox="1">
          <a:spLocks noChangeArrowheads="1"/>
        </xdr:cNvSpPr>
      </xdr:nvSpPr>
      <xdr:spPr bwMode="auto">
        <a:xfrm>
          <a:off x="3505200" y="1800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214" name="Text Box 3"/>
        <xdr:cNvSpPr txBox="1">
          <a:spLocks noChangeArrowheads="1"/>
        </xdr:cNvSpPr>
      </xdr:nvSpPr>
      <xdr:spPr bwMode="auto">
        <a:xfrm>
          <a:off x="3505200" y="1800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215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216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217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218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219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220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221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222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223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224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225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190</xdr:row>
      <xdr:rowOff>0</xdr:rowOff>
    </xdr:from>
    <xdr:ext cx="95250" cy="123825"/>
    <xdr:sp macro="" textlink="">
      <xdr:nvSpPr>
        <xdr:cNvPr id="226" name="Text Box 3"/>
        <xdr:cNvSpPr txBox="1">
          <a:spLocks noChangeArrowheads="1"/>
        </xdr:cNvSpPr>
      </xdr:nvSpPr>
      <xdr:spPr bwMode="auto">
        <a:xfrm>
          <a:off x="3505200" y="2447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2544535</xdr:colOff>
      <xdr:row>233</xdr:row>
      <xdr:rowOff>0</xdr:rowOff>
    </xdr:from>
    <xdr:ext cx="95250" cy="123825"/>
    <xdr:sp macro="" textlink="">
      <xdr:nvSpPr>
        <xdr:cNvPr id="227" name="Text Box 3">
          <a:extLst>
            <a:ext uri="{FF2B5EF4-FFF2-40B4-BE49-F238E27FC236}">
              <a16:creationId xmlns="" xmlns:a16="http://schemas.microsoft.com/office/drawing/2014/main" id="{2BAB1F4C-E306-44F9-A714-E0838025E9D8}"/>
            </a:ext>
          </a:extLst>
        </xdr:cNvPr>
        <xdr:cNvSpPr txBox="1">
          <a:spLocks noChangeArrowheads="1"/>
        </xdr:cNvSpPr>
      </xdr:nvSpPr>
      <xdr:spPr bwMode="auto">
        <a:xfrm>
          <a:off x="2820760" y="3219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6</xdr:col>
      <xdr:colOff>0</xdr:colOff>
      <xdr:row>234</xdr:row>
      <xdr:rowOff>0</xdr:rowOff>
    </xdr:from>
    <xdr:to>
      <xdr:col>6</xdr:col>
      <xdr:colOff>104775</xdr:colOff>
      <xdr:row>234</xdr:row>
      <xdr:rowOff>123825</xdr:rowOff>
    </xdr:to>
    <xdr:sp macro="" textlink="">
      <xdr:nvSpPr>
        <xdr:cNvPr id="228" name="Надпись 20">
          <a:extLst>
            <a:ext uri="{FF2B5EF4-FFF2-40B4-BE49-F238E27FC236}">
              <a16:creationId xmlns="" xmlns:a16="http://schemas.microsoft.com/office/drawing/2014/main" id="{00000000-0008-0000-0400-000014000000}"/>
            </a:ext>
          </a:extLst>
        </xdr:cNvPr>
        <xdr:cNvSpPr txBox="1">
          <a:spLocks noChangeArrowheads="1"/>
        </xdr:cNvSpPr>
      </xdr:nvSpPr>
      <xdr:spPr bwMode="auto">
        <a:xfrm>
          <a:off x="6381750" y="3448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aa-ET"/>
        </a:p>
      </xdr:txBody>
    </xdr:sp>
    <xdr:clientData/>
  </xdr:twoCellAnchor>
  <xdr:twoCellAnchor>
    <xdr:from>
      <xdr:col>6</xdr:col>
      <xdr:colOff>0</xdr:colOff>
      <xdr:row>234</xdr:row>
      <xdr:rowOff>0</xdr:rowOff>
    </xdr:from>
    <xdr:to>
      <xdr:col>6</xdr:col>
      <xdr:colOff>104775</xdr:colOff>
      <xdr:row>234</xdr:row>
      <xdr:rowOff>123825</xdr:rowOff>
    </xdr:to>
    <xdr:sp macro="" textlink="">
      <xdr:nvSpPr>
        <xdr:cNvPr id="229" name="Надпись 21">
          <a:extLst>
            <a:ext uri="{FF2B5EF4-FFF2-40B4-BE49-F238E27FC236}">
              <a16:creationId xmlns="" xmlns:a16="http://schemas.microsoft.com/office/drawing/2014/main" id="{00000000-0008-0000-0400-000015000000}"/>
            </a:ext>
          </a:extLst>
        </xdr:cNvPr>
        <xdr:cNvSpPr txBox="1">
          <a:spLocks noChangeArrowheads="1"/>
        </xdr:cNvSpPr>
      </xdr:nvSpPr>
      <xdr:spPr bwMode="auto">
        <a:xfrm>
          <a:off x="6381750" y="3448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aa-ET"/>
        </a:p>
      </xdr:txBody>
    </xdr:sp>
    <xdr:clientData/>
  </xdr:twoCellAnchor>
  <xdr:twoCellAnchor>
    <xdr:from>
      <xdr:col>6</xdr:col>
      <xdr:colOff>0</xdr:colOff>
      <xdr:row>234</xdr:row>
      <xdr:rowOff>0</xdr:rowOff>
    </xdr:from>
    <xdr:to>
      <xdr:col>6</xdr:col>
      <xdr:colOff>104775</xdr:colOff>
      <xdr:row>234</xdr:row>
      <xdr:rowOff>123825</xdr:rowOff>
    </xdr:to>
    <xdr:sp macro="" textlink="">
      <xdr:nvSpPr>
        <xdr:cNvPr id="230" name="Надпись 38">
          <a:extLst>
            <a:ext uri="{FF2B5EF4-FFF2-40B4-BE49-F238E27FC236}">
              <a16:creationId xmlns="" xmlns:a16="http://schemas.microsoft.com/office/drawing/2014/main" id="{00000000-0008-0000-0400-000026000000}"/>
            </a:ext>
          </a:extLst>
        </xdr:cNvPr>
        <xdr:cNvSpPr txBox="1">
          <a:spLocks noChangeArrowheads="1"/>
        </xdr:cNvSpPr>
      </xdr:nvSpPr>
      <xdr:spPr bwMode="auto">
        <a:xfrm>
          <a:off x="6381750" y="3448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aa-ET"/>
        </a:p>
      </xdr:txBody>
    </xdr:sp>
    <xdr:clientData/>
  </xdr:twoCellAnchor>
  <xdr:twoCellAnchor>
    <xdr:from>
      <xdr:col>6</xdr:col>
      <xdr:colOff>0</xdr:colOff>
      <xdr:row>234</xdr:row>
      <xdr:rowOff>0</xdr:rowOff>
    </xdr:from>
    <xdr:to>
      <xdr:col>6</xdr:col>
      <xdr:colOff>104775</xdr:colOff>
      <xdr:row>234</xdr:row>
      <xdr:rowOff>123825</xdr:rowOff>
    </xdr:to>
    <xdr:sp macro="" textlink="">
      <xdr:nvSpPr>
        <xdr:cNvPr id="231" name="Надпись 39">
          <a:extLst>
            <a:ext uri="{FF2B5EF4-FFF2-40B4-BE49-F238E27FC236}">
              <a16:creationId xmlns="" xmlns:a16="http://schemas.microsoft.com/office/drawing/2014/main" id="{00000000-0008-0000-0400-000027000000}"/>
            </a:ext>
          </a:extLst>
        </xdr:cNvPr>
        <xdr:cNvSpPr txBox="1">
          <a:spLocks noChangeArrowheads="1"/>
        </xdr:cNvSpPr>
      </xdr:nvSpPr>
      <xdr:spPr bwMode="auto">
        <a:xfrm>
          <a:off x="6381750" y="3448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aa-ET"/>
        </a:p>
      </xdr:txBody>
    </xdr:sp>
    <xdr:clientData/>
  </xdr:twoCellAnchor>
  <xdr:twoCellAnchor>
    <xdr:from>
      <xdr:col>6</xdr:col>
      <xdr:colOff>0</xdr:colOff>
      <xdr:row>234</xdr:row>
      <xdr:rowOff>0</xdr:rowOff>
    </xdr:from>
    <xdr:to>
      <xdr:col>6</xdr:col>
      <xdr:colOff>104775</xdr:colOff>
      <xdr:row>234</xdr:row>
      <xdr:rowOff>123825</xdr:rowOff>
    </xdr:to>
    <xdr:sp macro="" textlink="">
      <xdr:nvSpPr>
        <xdr:cNvPr id="232" name="Надпись 328">
          <a:extLst>
            <a:ext uri="{FF2B5EF4-FFF2-40B4-BE49-F238E27FC236}">
              <a16:creationId xmlns="" xmlns:a16="http://schemas.microsoft.com/office/drawing/2014/main" id="{00000000-0008-0000-0400-000048010000}"/>
            </a:ext>
          </a:extLst>
        </xdr:cNvPr>
        <xdr:cNvSpPr txBox="1">
          <a:spLocks noChangeArrowheads="1"/>
        </xdr:cNvSpPr>
      </xdr:nvSpPr>
      <xdr:spPr bwMode="auto">
        <a:xfrm>
          <a:off x="6381750" y="3448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aa-ET"/>
        </a:p>
      </xdr:txBody>
    </xdr:sp>
    <xdr:clientData/>
  </xdr:twoCellAnchor>
  <xdr:twoCellAnchor>
    <xdr:from>
      <xdr:col>6</xdr:col>
      <xdr:colOff>0</xdr:colOff>
      <xdr:row>234</xdr:row>
      <xdr:rowOff>0</xdr:rowOff>
    </xdr:from>
    <xdr:to>
      <xdr:col>6</xdr:col>
      <xdr:colOff>104775</xdr:colOff>
      <xdr:row>234</xdr:row>
      <xdr:rowOff>123825</xdr:rowOff>
    </xdr:to>
    <xdr:sp macro="" textlink="">
      <xdr:nvSpPr>
        <xdr:cNvPr id="233" name="Надпись 329">
          <a:extLst>
            <a:ext uri="{FF2B5EF4-FFF2-40B4-BE49-F238E27FC236}">
              <a16:creationId xmlns="" xmlns:a16="http://schemas.microsoft.com/office/drawing/2014/main" id="{00000000-0008-0000-0400-000049010000}"/>
            </a:ext>
          </a:extLst>
        </xdr:cNvPr>
        <xdr:cNvSpPr txBox="1">
          <a:spLocks noChangeArrowheads="1"/>
        </xdr:cNvSpPr>
      </xdr:nvSpPr>
      <xdr:spPr bwMode="auto">
        <a:xfrm>
          <a:off x="6381750" y="3448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aa-ET"/>
        </a:p>
      </xdr:txBody>
    </xdr:sp>
    <xdr:clientData/>
  </xdr:twoCellAnchor>
  <xdr:twoCellAnchor>
    <xdr:from>
      <xdr:col>6</xdr:col>
      <xdr:colOff>0</xdr:colOff>
      <xdr:row>239</xdr:row>
      <xdr:rowOff>0</xdr:rowOff>
    </xdr:from>
    <xdr:to>
      <xdr:col>6</xdr:col>
      <xdr:colOff>104775</xdr:colOff>
      <xdr:row>239</xdr:row>
      <xdr:rowOff>123825</xdr:rowOff>
    </xdr:to>
    <xdr:sp macro="" textlink="">
      <xdr:nvSpPr>
        <xdr:cNvPr id="234" name="Надпись 302">
          <a:extLst>
            <a:ext uri="{FF2B5EF4-FFF2-40B4-BE49-F238E27FC236}">
              <a16:creationId xmlns="" xmlns:a16="http://schemas.microsoft.com/office/drawing/2014/main" id="{00000000-0008-0000-0400-00002E010000}"/>
            </a:ext>
          </a:extLst>
        </xdr:cNvPr>
        <xdr:cNvSpPr txBox="1">
          <a:spLocks noChangeArrowheads="1"/>
        </xdr:cNvSpPr>
      </xdr:nvSpPr>
      <xdr:spPr bwMode="auto">
        <a:xfrm>
          <a:off x="6381750" y="4591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aa-ET"/>
        </a:p>
      </xdr:txBody>
    </xdr:sp>
    <xdr:clientData/>
  </xdr:twoCellAnchor>
  <xdr:twoCellAnchor>
    <xdr:from>
      <xdr:col>6</xdr:col>
      <xdr:colOff>0</xdr:colOff>
      <xdr:row>239</xdr:row>
      <xdr:rowOff>0</xdr:rowOff>
    </xdr:from>
    <xdr:to>
      <xdr:col>6</xdr:col>
      <xdr:colOff>104775</xdr:colOff>
      <xdr:row>239</xdr:row>
      <xdr:rowOff>123825</xdr:rowOff>
    </xdr:to>
    <xdr:sp macro="" textlink="">
      <xdr:nvSpPr>
        <xdr:cNvPr id="235" name="Надпись 303">
          <a:extLst>
            <a:ext uri="{FF2B5EF4-FFF2-40B4-BE49-F238E27FC236}">
              <a16:creationId xmlns="" xmlns:a16="http://schemas.microsoft.com/office/drawing/2014/main" id="{00000000-0008-0000-0400-00002F010000}"/>
            </a:ext>
          </a:extLst>
        </xdr:cNvPr>
        <xdr:cNvSpPr txBox="1">
          <a:spLocks noChangeArrowheads="1"/>
        </xdr:cNvSpPr>
      </xdr:nvSpPr>
      <xdr:spPr bwMode="auto">
        <a:xfrm>
          <a:off x="6381750" y="4591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aa-ET"/>
        </a:p>
      </xdr:txBody>
    </xdr:sp>
    <xdr:clientData/>
  </xdr:twoCellAnchor>
  <xdr:twoCellAnchor>
    <xdr:from>
      <xdr:col>6</xdr:col>
      <xdr:colOff>0</xdr:colOff>
      <xdr:row>239</xdr:row>
      <xdr:rowOff>0</xdr:rowOff>
    </xdr:from>
    <xdr:to>
      <xdr:col>6</xdr:col>
      <xdr:colOff>104775</xdr:colOff>
      <xdr:row>239</xdr:row>
      <xdr:rowOff>123825</xdr:rowOff>
    </xdr:to>
    <xdr:sp macro="" textlink="">
      <xdr:nvSpPr>
        <xdr:cNvPr id="236" name="Надпись 304">
          <a:extLst>
            <a:ext uri="{FF2B5EF4-FFF2-40B4-BE49-F238E27FC236}">
              <a16:creationId xmlns="" xmlns:a16="http://schemas.microsoft.com/office/drawing/2014/main" id="{00000000-0008-0000-0400-000030010000}"/>
            </a:ext>
          </a:extLst>
        </xdr:cNvPr>
        <xdr:cNvSpPr txBox="1">
          <a:spLocks noChangeArrowheads="1"/>
        </xdr:cNvSpPr>
      </xdr:nvSpPr>
      <xdr:spPr bwMode="auto">
        <a:xfrm>
          <a:off x="6381750" y="4591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aa-ET"/>
        </a:p>
      </xdr:txBody>
    </xdr:sp>
    <xdr:clientData/>
  </xdr:twoCellAnchor>
  <xdr:twoCellAnchor>
    <xdr:from>
      <xdr:col>6</xdr:col>
      <xdr:colOff>0</xdr:colOff>
      <xdr:row>239</xdr:row>
      <xdr:rowOff>0</xdr:rowOff>
    </xdr:from>
    <xdr:to>
      <xdr:col>6</xdr:col>
      <xdr:colOff>104775</xdr:colOff>
      <xdr:row>239</xdr:row>
      <xdr:rowOff>123825</xdr:rowOff>
    </xdr:to>
    <xdr:sp macro="" textlink="">
      <xdr:nvSpPr>
        <xdr:cNvPr id="237" name="Надпись 305">
          <a:extLst>
            <a:ext uri="{FF2B5EF4-FFF2-40B4-BE49-F238E27FC236}">
              <a16:creationId xmlns="" xmlns:a16="http://schemas.microsoft.com/office/drawing/2014/main" id="{00000000-0008-0000-0400-000031010000}"/>
            </a:ext>
          </a:extLst>
        </xdr:cNvPr>
        <xdr:cNvSpPr txBox="1">
          <a:spLocks noChangeArrowheads="1"/>
        </xdr:cNvSpPr>
      </xdr:nvSpPr>
      <xdr:spPr bwMode="auto">
        <a:xfrm>
          <a:off x="6381750" y="4591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aa-ET"/>
        </a:p>
      </xdr:txBody>
    </xdr:sp>
    <xdr:clientData/>
  </xdr:twoCellAnchor>
  <xdr:twoCellAnchor>
    <xdr:from>
      <xdr:col>6</xdr:col>
      <xdr:colOff>0</xdr:colOff>
      <xdr:row>239</xdr:row>
      <xdr:rowOff>0</xdr:rowOff>
    </xdr:from>
    <xdr:to>
      <xdr:col>6</xdr:col>
      <xdr:colOff>104775</xdr:colOff>
      <xdr:row>239</xdr:row>
      <xdr:rowOff>123825</xdr:rowOff>
    </xdr:to>
    <xdr:sp macro="" textlink="">
      <xdr:nvSpPr>
        <xdr:cNvPr id="238" name="Надпись 314">
          <a:extLst>
            <a:ext uri="{FF2B5EF4-FFF2-40B4-BE49-F238E27FC236}">
              <a16:creationId xmlns="" xmlns:a16="http://schemas.microsoft.com/office/drawing/2014/main" id="{00000000-0008-0000-0400-00003A010000}"/>
            </a:ext>
          </a:extLst>
        </xdr:cNvPr>
        <xdr:cNvSpPr txBox="1">
          <a:spLocks noChangeArrowheads="1"/>
        </xdr:cNvSpPr>
      </xdr:nvSpPr>
      <xdr:spPr bwMode="auto">
        <a:xfrm>
          <a:off x="6381750" y="4591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aa-ET"/>
        </a:p>
      </xdr:txBody>
    </xdr:sp>
    <xdr:clientData/>
  </xdr:twoCellAnchor>
  <xdr:twoCellAnchor>
    <xdr:from>
      <xdr:col>6</xdr:col>
      <xdr:colOff>0</xdr:colOff>
      <xdr:row>239</xdr:row>
      <xdr:rowOff>0</xdr:rowOff>
    </xdr:from>
    <xdr:to>
      <xdr:col>6</xdr:col>
      <xdr:colOff>104775</xdr:colOff>
      <xdr:row>239</xdr:row>
      <xdr:rowOff>123825</xdr:rowOff>
    </xdr:to>
    <xdr:sp macro="" textlink="">
      <xdr:nvSpPr>
        <xdr:cNvPr id="239" name="Надпись 315">
          <a:extLst>
            <a:ext uri="{FF2B5EF4-FFF2-40B4-BE49-F238E27FC236}">
              <a16:creationId xmlns="" xmlns:a16="http://schemas.microsoft.com/office/drawing/2014/main" id="{00000000-0008-0000-0400-00003B010000}"/>
            </a:ext>
          </a:extLst>
        </xdr:cNvPr>
        <xdr:cNvSpPr txBox="1">
          <a:spLocks noChangeArrowheads="1"/>
        </xdr:cNvSpPr>
      </xdr:nvSpPr>
      <xdr:spPr bwMode="auto">
        <a:xfrm>
          <a:off x="6381750" y="4591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aa-ET"/>
        </a:p>
      </xdr:txBody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95250</xdr:colOff>
      <xdr:row>271</xdr:row>
      <xdr:rowOff>123825</xdr:rowOff>
    </xdr:to>
    <xdr:sp macro="" textlink="">
      <xdr:nvSpPr>
        <xdr:cNvPr id="240" name="Text Box 3">
          <a:extLst>
            <a:ext uri="{FF2B5EF4-FFF2-40B4-BE49-F238E27FC236}">
              <a16:creationId xmlns="" xmlns:a16="http://schemas.microsoft.com/office/drawing/2014/main" id="{BC855FCB-C50A-497E-9111-24329FDB0244}"/>
            </a:ext>
          </a:extLst>
        </xdr:cNvPr>
        <xdr:cNvSpPr txBox="1">
          <a:spLocks noChangeArrowheads="1"/>
        </xdr:cNvSpPr>
      </xdr:nvSpPr>
      <xdr:spPr bwMode="auto">
        <a:xfrm>
          <a:off x="2333625" y="1647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95250</xdr:colOff>
      <xdr:row>271</xdr:row>
      <xdr:rowOff>123825</xdr:rowOff>
    </xdr:to>
    <xdr:sp macro="" textlink="">
      <xdr:nvSpPr>
        <xdr:cNvPr id="241" name="Text Box 3">
          <a:extLst>
            <a:ext uri="{FF2B5EF4-FFF2-40B4-BE49-F238E27FC236}">
              <a16:creationId xmlns="" xmlns:a16="http://schemas.microsoft.com/office/drawing/2014/main" id="{82AF542B-4F0D-4176-BBAE-823F13CE91AA}"/>
            </a:ext>
          </a:extLst>
        </xdr:cNvPr>
        <xdr:cNvSpPr txBox="1">
          <a:spLocks noChangeArrowheads="1"/>
        </xdr:cNvSpPr>
      </xdr:nvSpPr>
      <xdr:spPr bwMode="auto">
        <a:xfrm>
          <a:off x="2333625" y="1647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6</xdr:col>
      <xdr:colOff>0</xdr:colOff>
      <xdr:row>271</xdr:row>
      <xdr:rowOff>0</xdr:rowOff>
    </xdr:from>
    <xdr:ext cx="95250" cy="123825"/>
    <xdr:sp macro="" textlink="">
      <xdr:nvSpPr>
        <xdr:cNvPr id="242" name="Text Box 3">
          <a:extLst>
            <a:ext uri="{FF2B5EF4-FFF2-40B4-BE49-F238E27FC236}">
              <a16:creationId xmlns="" xmlns:a16="http://schemas.microsoft.com/office/drawing/2014/main" id="{E961374B-6BE0-4B9E-8E59-44FBA55D6621}"/>
            </a:ext>
          </a:extLst>
        </xdr:cNvPr>
        <xdr:cNvSpPr txBox="1">
          <a:spLocks noChangeArrowheads="1"/>
        </xdr:cNvSpPr>
      </xdr:nvSpPr>
      <xdr:spPr bwMode="auto">
        <a:xfrm>
          <a:off x="2333625" y="1647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271</xdr:row>
      <xdr:rowOff>0</xdr:rowOff>
    </xdr:from>
    <xdr:ext cx="95250" cy="123825"/>
    <xdr:sp macro="" textlink="">
      <xdr:nvSpPr>
        <xdr:cNvPr id="243" name="Text Box 3">
          <a:extLst>
            <a:ext uri="{FF2B5EF4-FFF2-40B4-BE49-F238E27FC236}">
              <a16:creationId xmlns="" xmlns:a16="http://schemas.microsoft.com/office/drawing/2014/main" id="{0F21F321-7D4B-4401-BC94-18EEE1B4A03C}"/>
            </a:ext>
          </a:extLst>
        </xdr:cNvPr>
        <xdr:cNvSpPr txBox="1">
          <a:spLocks noChangeArrowheads="1"/>
        </xdr:cNvSpPr>
      </xdr:nvSpPr>
      <xdr:spPr bwMode="auto">
        <a:xfrm>
          <a:off x="2333625" y="1647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6</xdr:col>
      <xdr:colOff>0</xdr:colOff>
      <xdr:row>280</xdr:row>
      <xdr:rowOff>0</xdr:rowOff>
    </xdr:from>
    <xdr:to>
      <xdr:col>6</xdr:col>
      <xdr:colOff>95250</xdr:colOff>
      <xdr:row>280</xdr:row>
      <xdr:rowOff>123825</xdr:rowOff>
    </xdr:to>
    <xdr:sp macro="" textlink="">
      <xdr:nvSpPr>
        <xdr:cNvPr id="244" name="Text Box 3">
          <a:extLst>
            <a:ext uri="{FF2B5EF4-FFF2-40B4-BE49-F238E27FC236}">
              <a16:creationId xmlns="" xmlns:a16="http://schemas.microsoft.com/office/drawing/2014/main" id="{EE93CBD6-8A64-49F9-AD16-AD585412F40B}"/>
            </a:ext>
          </a:extLst>
        </xdr:cNvPr>
        <xdr:cNvSpPr txBox="1">
          <a:spLocks noChangeArrowheads="1"/>
        </xdr:cNvSpPr>
      </xdr:nvSpPr>
      <xdr:spPr bwMode="auto">
        <a:xfrm>
          <a:off x="2333625" y="3267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280</xdr:row>
      <xdr:rowOff>0</xdr:rowOff>
    </xdr:from>
    <xdr:to>
      <xdr:col>6</xdr:col>
      <xdr:colOff>95250</xdr:colOff>
      <xdr:row>280</xdr:row>
      <xdr:rowOff>123825</xdr:rowOff>
    </xdr:to>
    <xdr:sp macro="" textlink="">
      <xdr:nvSpPr>
        <xdr:cNvPr id="245" name="Text Box 3">
          <a:extLst>
            <a:ext uri="{FF2B5EF4-FFF2-40B4-BE49-F238E27FC236}">
              <a16:creationId xmlns="" xmlns:a16="http://schemas.microsoft.com/office/drawing/2014/main" id="{B61D61C5-FFF5-4041-8481-89ADAEC59455}"/>
            </a:ext>
          </a:extLst>
        </xdr:cNvPr>
        <xdr:cNvSpPr txBox="1">
          <a:spLocks noChangeArrowheads="1"/>
        </xdr:cNvSpPr>
      </xdr:nvSpPr>
      <xdr:spPr bwMode="auto">
        <a:xfrm>
          <a:off x="2333625" y="3267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6</xdr:col>
      <xdr:colOff>0</xdr:colOff>
      <xdr:row>280</xdr:row>
      <xdr:rowOff>0</xdr:rowOff>
    </xdr:from>
    <xdr:ext cx="95250" cy="123825"/>
    <xdr:sp macro="" textlink="">
      <xdr:nvSpPr>
        <xdr:cNvPr id="246" name="Text Box 3">
          <a:extLst>
            <a:ext uri="{FF2B5EF4-FFF2-40B4-BE49-F238E27FC236}">
              <a16:creationId xmlns="" xmlns:a16="http://schemas.microsoft.com/office/drawing/2014/main" id="{7ED113C6-A779-4380-83C6-B44F34355DBC}"/>
            </a:ext>
          </a:extLst>
        </xdr:cNvPr>
        <xdr:cNvSpPr txBox="1">
          <a:spLocks noChangeArrowheads="1"/>
        </xdr:cNvSpPr>
      </xdr:nvSpPr>
      <xdr:spPr bwMode="auto">
        <a:xfrm>
          <a:off x="2333625" y="3267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280</xdr:row>
      <xdr:rowOff>0</xdr:rowOff>
    </xdr:from>
    <xdr:ext cx="95250" cy="123825"/>
    <xdr:sp macro="" textlink="">
      <xdr:nvSpPr>
        <xdr:cNvPr id="247" name="Text Box 3">
          <a:extLst>
            <a:ext uri="{FF2B5EF4-FFF2-40B4-BE49-F238E27FC236}">
              <a16:creationId xmlns="" xmlns:a16="http://schemas.microsoft.com/office/drawing/2014/main" id="{591CC11C-65CE-43D3-86C3-553DDB37E631}"/>
            </a:ext>
          </a:extLst>
        </xdr:cNvPr>
        <xdr:cNvSpPr txBox="1">
          <a:spLocks noChangeArrowheads="1"/>
        </xdr:cNvSpPr>
      </xdr:nvSpPr>
      <xdr:spPr bwMode="auto">
        <a:xfrm>
          <a:off x="2333625" y="3267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280</xdr:row>
      <xdr:rowOff>0</xdr:rowOff>
    </xdr:from>
    <xdr:ext cx="95250" cy="123825"/>
    <xdr:sp macro="" textlink="">
      <xdr:nvSpPr>
        <xdr:cNvPr id="248" name="Text Box 3">
          <a:extLst>
            <a:ext uri="{FF2B5EF4-FFF2-40B4-BE49-F238E27FC236}">
              <a16:creationId xmlns="" xmlns:a16="http://schemas.microsoft.com/office/drawing/2014/main" id="{D5C68527-BB58-42A9-A351-826CAC1F339C}"/>
            </a:ext>
          </a:extLst>
        </xdr:cNvPr>
        <xdr:cNvSpPr txBox="1">
          <a:spLocks noChangeArrowheads="1"/>
        </xdr:cNvSpPr>
      </xdr:nvSpPr>
      <xdr:spPr bwMode="auto">
        <a:xfrm>
          <a:off x="2333625" y="3267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280</xdr:row>
      <xdr:rowOff>0</xdr:rowOff>
    </xdr:from>
    <xdr:ext cx="95250" cy="123825"/>
    <xdr:sp macro="" textlink="">
      <xdr:nvSpPr>
        <xdr:cNvPr id="249" name="Text Box 3">
          <a:extLst>
            <a:ext uri="{FF2B5EF4-FFF2-40B4-BE49-F238E27FC236}">
              <a16:creationId xmlns="" xmlns:a16="http://schemas.microsoft.com/office/drawing/2014/main" id="{809060CC-7CFD-443E-8B04-0255A3EFC074}"/>
            </a:ext>
          </a:extLst>
        </xdr:cNvPr>
        <xdr:cNvSpPr txBox="1">
          <a:spLocks noChangeArrowheads="1"/>
        </xdr:cNvSpPr>
      </xdr:nvSpPr>
      <xdr:spPr bwMode="auto">
        <a:xfrm>
          <a:off x="2333625" y="3267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271</xdr:row>
      <xdr:rowOff>0</xdr:rowOff>
    </xdr:from>
    <xdr:ext cx="95250" cy="123825"/>
    <xdr:sp macro="" textlink="">
      <xdr:nvSpPr>
        <xdr:cNvPr id="250" name="Text Box 3">
          <a:extLst>
            <a:ext uri="{FF2B5EF4-FFF2-40B4-BE49-F238E27FC236}">
              <a16:creationId xmlns="" xmlns:a16="http://schemas.microsoft.com/office/drawing/2014/main" id="{ADADCEB8-62AC-41D2-BCBF-B2ED2C2CBDD1}"/>
            </a:ext>
          </a:extLst>
        </xdr:cNvPr>
        <xdr:cNvSpPr txBox="1">
          <a:spLocks noChangeArrowheads="1"/>
        </xdr:cNvSpPr>
      </xdr:nvSpPr>
      <xdr:spPr bwMode="auto">
        <a:xfrm>
          <a:off x="2333625" y="1647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271</xdr:row>
      <xdr:rowOff>0</xdr:rowOff>
    </xdr:from>
    <xdr:ext cx="95250" cy="123825"/>
    <xdr:sp macro="" textlink="">
      <xdr:nvSpPr>
        <xdr:cNvPr id="251" name="Text Box 3">
          <a:extLst>
            <a:ext uri="{FF2B5EF4-FFF2-40B4-BE49-F238E27FC236}">
              <a16:creationId xmlns="" xmlns:a16="http://schemas.microsoft.com/office/drawing/2014/main" id="{DC89C46B-C09C-4812-99B5-4D5A5A20BDA6}"/>
            </a:ext>
          </a:extLst>
        </xdr:cNvPr>
        <xdr:cNvSpPr txBox="1">
          <a:spLocks noChangeArrowheads="1"/>
        </xdr:cNvSpPr>
      </xdr:nvSpPr>
      <xdr:spPr bwMode="auto">
        <a:xfrm>
          <a:off x="2333625" y="1647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2544535</xdr:colOff>
      <xdr:row>273</xdr:row>
      <xdr:rowOff>0</xdr:rowOff>
    </xdr:from>
    <xdr:ext cx="95250" cy="123825"/>
    <xdr:sp macro="" textlink="">
      <xdr:nvSpPr>
        <xdr:cNvPr id="252" name="Text Box 3">
          <a:extLst>
            <a:ext uri="{FF2B5EF4-FFF2-40B4-BE49-F238E27FC236}">
              <a16:creationId xmlns="" xmlns:a16="http://schemas.microsoft.com/office/drawing/2014/main" id="{481539D3-3418-415A-A6B0-B635B21910A5}"/>
            </a:ext>
          </a:extLst>
        </xdr:cNvPr>
        <xdr:cNvSpPr txBox="1">
          <a:spLocks noChangeArrowheads="1"/>
        </xdr:cNvSpPr>
      </xdr:nvSpPr>
      <xdr:spPr bwMode="auto">
        <a:xfrm>
          <a:off x="2334985" y="1971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6</xdr:col>
      <xdr:colOff>0</xdr:colOff>
      <xdr:row>274</xdr:row>
      <xdr:rowOff>0</xdr:rowOff>
    </xdr:from>
    <xdr:to>
      <xdr:col>6</xdr:col>
      <xdr:colOff>104775</xdr:colOff>
      <xdr:row>274</xdr:row>
      <xdr:rowOff>123825</xdr:rowOff>
    </xdr:to>
    <xdr:sp macro="" textlink="">
      <xdr:nvSpPr>
        <xdr:cNvPr id="253" name="Надпись 20">
          <a:extLst>
            <a:ext uri="{FF2B5EF4-FFF2-40B4-BE49-F238E27FC236}">
              <a16:creationId xmlns="" xmlns:a16="http://schemas.microsoft.com/office/drawing/2014/main" id="{467495D8-A080-44C8-A79B-E37D33910116}"/>
            </a:ext>
          </a:extLst>
        </xdr:cNvPr>
        <xdr:cNvSpPr txBox="1">
          <a:spLocks noChangeArrowheads="1"/>
        </xdr:cNvSpPr>
      </xdr:nvSpPr>
      <xdr:spPr bwMode="auto">
        <a:xfrm>
          <a:off x="2333625" y="21336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aa-ET"/>
        </a:p>
      </xdr:txBody>
    </xdr:sp>
    <xdr:clientData/>
  </xdr:twoCellAnchor>
  <xdr:twoCellAnchor>
    <xdr:from>
      <xdr:col>6</xdr:col>
      <xdr:colOff>0</xdr:colOff>
      <xdr:row>274</xdr:row>
      <xdr:rowOff>0</xdr:rowOff>
    </xdr:from>
    <xdr:to>
      <xdr:col>6</xdr:col>
      <xdr:colOff>104775</xdr:colOff>
      <xdr:row>274</xdr:row>
      <xdr:rowOff>123825</xdr:rowOff>
    </xdr:to>
    <xdr:sp macro="" textlink="">
      <xdr:nvSpPr>
        <xdr:cNvPr id="254" name="Надпись 21">
          <a:extLst>
            <a:ext uri="{FF2B5EF4-FFF2-40B4-BE49-F238E27FC236}">
              <a16:creationId xmlns="" xmlns:a16="http://schemas.microsoft.com/office/drawing/2014/main" id="{1FC90FB5-0506-4B45-8C89-8E8B756685A1}"/>
            </a:ext>
          </a:extLst>
        </xdr:cNvPr>
        <xdr:cNvSpPr txBox="1">
          <a:spLocks noChangeArrowheads="1"/>
        </xdr:cNvSpPr>
      </xdr:nvSpPr>
      <xdr:spPr bwMode="auto">
        <a:xfrm>
          <a:off x="2333625" y="21336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aa-ET"/>
        </a:p>
      </xdr:txBody>
    </xdr:sp>
    <xdr:clientData/>
  </xdr:twoCellAnchor>
  <xdr:twoCellAnchor>
    <xdr:from>
      <xdr:col>6</xdr:col>
      <xdr:colOff>0</xdr:colOff>
      <xdr:row>274</xdr:row>
      <xdr:rowOff>0</xdr:rowOff>
    </xdr:from>
    <xdr:to>
      <xdr:col>6</xdr:col>
      <xdr:colOff>104775</xdr:colOff>
      <xdr:row>274</xdr:row>
      <xdr:rowOff>123825</xdr:rowOff>
    </xdr:to>
    <xdr:sp macro="" textlink="">
      <xdr:nvSpPr>
        <xdr:cNvPr id="255" name="Надпись 38">
          <a:extLst>
            <a:ext uri="{FF2B5EF4-FFF2-40B4-BE49-F238E27FC236}">
              <a16:creationId xmlns="" xmlns:a16="http://schemas.microsoft.com/office/drawing/2014/main" id="{FEFFE53E-4EBF-45E4-B1E5-60270694A738}"/>
            </a:ext>
          </a:extLst>
        </xdr:cNvPr>
        <xdr:cNvSpPr txBox="1">
          <a:spLocks noChangeArrowheads="1"/>
        </xdr:cNvSpPr>
      </xdr:nvSpPr>
      <xdr:spPr bwMode="auto">
        <a:xfrm>
          <a:off x="2333625" y="21336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aa-ET"/>
        </a:p>
      </xdr:txBody>
    </xdr:sp>
    <xdr:clientData/>
  </xdr:twoCellAnchor>
  <xdr:twoCellAnchor>
    <xdr:from>
      <xdr:col>6</xdr:col>
      <xdr:colOff>0</xdr:colOff>
      <xdr:row>274</xdr:row>
      <xdr:rowOff>0</xdr:rowOff>
    </xdr:from>
    <xdr:to>
      <xdr:col>6</xdr:col>
      <xdr:colOff>104775</xdr:colOff>
      <xdr:row>274</xdr:row>
      <xdr:rowOff>123825</xdr:rowOff>
    </xdr:to>
    <xdr:sp macro="" textlink="">
      <xdr:nvSpPr>
        <xdr:cNvPr id="256" name="Надпись 39">
          <a:extLst>
            <a:ext uri="{FF2B5EF4-FFF2-40B4-BE49-F238E27FC236}">
              <a16:creationId xmlns="" xmlns:a16="http://schemas.microsoft.com/office/drawing/2014/main" id="{68D2F883-8D59-4F7D-BDE9-9F9EC9AD5A46}"/>
            </a:ext>
          </a:extLst>
        </xdr:cNvPr>
        <xdr:cNvSpPr txBox="1">
          <a:spLocks noChangeArrowheads="1"/>
        </xdr:cNvSpPr>
      </xdr:nvSpPr>
      <xdr:spPr bwMode="auto">
        <a:xfrm>
          <a:off x="2333625" y="21336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aa-ET"/>
        </a:p>
      </xdr:txBody>
    </xdr:sp>
    <xdr:clientData/>
  </xdr:twoCellAnchor>
  <xdr:twoCellAnchor>
    <xdr:from>
      <xdr:col>6</xdr:col>
      <xdr:colOff>0</xdr:colOff>
      <xdr:row>274</xdr:row>
      <xdr:rowOff>0</xdr:rowOff>
    </xdr:from>
    <xdr:to>
      <xdr:col>6</xdr:col>
      <xdr:colOff>104775</xdr:colOff>
      <xdr:row>274</xdr:row>
      <xdr:rowOff>123825</xdr:rowOff>
    </xdr:to>
    <xdr:sp macro="" textlink="">
      <xdr:nvSpPr>
        <xdr:cNvPr id="257" name="Надпись 328">
          <a:extLst>
            <a:ext uri="{FF2B5EF4-FFF2-40B4-BE49-F238E27FC236}">
              <a16:creationId xmlns="" xmlns:a16="http://schemas.microsoft.com/office/drawing/2014/main" id="{E74225AE-C212-4576-80A5-1AD60DC2E3F7}"/>
            </a:ext>
          </a:extLst>
        </xdr:cNvPr>
        <xdr:cNvSpPr txBox="1">
          <a:spLocks noChangeArrowheads="1"/>
        </xdr:cNvSpPr>
      </xdr:nvSpPr>
      <xdr:spPr bwMode="auto">
        <a:xfrm>
          <a:off x="2333625" y="21336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aa-ET"/>
        </a:p>
      </xdr:txBody>
    </xdr:sp>
    <xdr:clientData/>
  </xdr:twoCellAnchor>
  <xdr:twoCellAnchor>
    <xdr:from>
      <xdr:col>6</xdr:col>
      <xdr:colOff>0</xdr:colOff>
      <xdr:row>274</xdr:row>
      <xdr:rowOff>0</xdr:rowOff>
    </xdr:from>
    <xdr:to>
      <xdr:col>6</xdr:col>
      <xdr:colOff>104775</xdr:colOff>
      <xdr:row>274</xdr:row>
      <xdr:rowOff>123825</xdr:rowOff>
    </xdr:to>
    <xdr:sp macro="" textlink="">
      <xdr:nvSpPr>
        <xdr:cNvPr id="258" name="Надпись 329">
          <a:extLst>
            <a:ext uri="{FF2B5EF4-FFF2-40B4-BE49-F238E27FC236}">
              <a16:creationId xmlns="" xmlns:a16="http://schemas.microsoft.com/office/drawing/2014/main" id="{19F8C9C0-1309-4E1C-A74C-4ED8A2F8B6A3}"/>
            </a:ext>
          </a:extLst>
        </xdr:cNvPr>
        <xdr:cNvSpPr txBox="1">
          <a:spLocks noChangeArrowheads="1"/>
        </xdr:cNvSpPr>
      </xdr:nvSpPr>
      <xdr:spPr bwMode="auto">
        <a:xfrm>
          <a:off x="2333625" y="21336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aa-ET"/>
        </a:p>
      </xdr:txBody>
    </xdr:sp>
    <xdr:clientData/>
  </xdr:twoCellAnchor>
  <xdr:twoCellAnchor>
    <xdr:from>
      <xdr:col>6</xdr:col>
      <xdr:colOff>0</xdr:colOff>
      <xdr:row>279</xdr:row>
      <xdr:rowOff>0</xdr:rowOff>
    </xdr:from>
    <xdr:to>
      <xdr:col>6</xdr:col>
      <xdr:colOff>104775</xdr:colOff>
      <xdr:row>279</xdr:row>
      <xdr:rowOff>123825</xdr:rowOff>
    </xdr:to>
    <xdr:sp macro="" textlink="">
      <xdr:nvSpPr>
        <xdr:cNvPr id="259" name="Надпись 302">
          <a:extLst>
            <a:ext uri="{FF2B5EF4-FFF2-40B4-BE49-F238E27FC236}">
              <a16:creationId xmlns="" xmlns:a16="http://schemas.microsoft.com/office/drawing/2014/main" id="{5187FF53-8369-4AAC-BE50-3F9E8AF39653}"/>
            </a:ext>
          </a:extLst>
        </xdr:cNvPr>
        <xdr:cNvSpPr txBox="1">
          <a:spLocks noChangeArrowheads="1"/>
        </xdr:cNvSpPr>
      </xdr:nvSpPr>
      <xdr:spPr bwMode="auto">
        <a:xfrm>
          <a:off x="2333625" y="31051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aa-ET"/>
        </a:p>
      </xdr:txBody>
    </xdr:sp>
    <xdr:clientData/>
  </xdr:twoCellAnchor>
  <xdr:twoCellAnchor>
    <xdr:from>
      <xdr:col>6</xdr:col>
      <xdr:colOff>0</xdr:colOff>
      <xdr:row>279</xdr:row>
      <xdr:rowOff>0</xdr:rowOff>
    </xdr:from>
    <xdr:to>
      <xdr:col>6</xdr:col>
      <xdr:colOff>104775</xdr:colOff>
      <xdr:row>279</xdr:row>
      <xdr:rowOff>123825</xdr:rowOff>
    </xdr:to>
    <xdr:sp macro="" textlink="">
      <xdr:nvSpPr>
        <xdr:cNvPr id="260" name="Надпись 303">
          <a:extLst>
            <a:ext uri="{FF2B5EF4-FFF2-40B4-BE49-F238E27FC236}">
              <a16:creationId xmlns="" xmlns:a16="http://schemas.microsoft.com/office/drawing/2014/main" id="{6ACAE4AC-FA16-4324-BA72-545EA68E58EF}"/>
            </a:ext>
          </a:extLst>
        </xdr:cNvPr>
        <xdr:cNvSpPr txBox="1">
          <a:spLocks noChangeArrowheads="1"/>
        </xdr:cNvSpPr>
      </xdr:nvSpPr>
      <xdr:spPr bwMode="auto">
        <a:xfrm>
          <a:off x="2333625" y="31051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aa-ET"/>
        </a:p>
      </xdr:txBody>
    </xdr:sp>
    <xdr:clientData/>
  </xdr:twoCellAnchor>
  <xdr:twoCellAnchor>
    <xdr:from>
      <xdr:col>6</xdr:col>
      <xdr:colOff>0</xdr:colOff>
      <xdr:row>279</xdr:row>
      <xdr:rowOff>0</xdr:rowOff>
    </xdr:from>
    <xdr:to>
      <xdr:col>6</xdr:col>
      <xdr:colOff>104775</xdr:colOff>
      <xdr:row>279</xdr:row>
      <xdr:rowOff>123825</xdr:rowOff>
    </xdr:to>
    <xdr:sp macro="" textlink="">
      <xdr:nvSpPr>
        <xdr:cNvPr id="261" name="Надпись 304">
          <a:extLst>
            <a:ext uri="{FF2B5EF4-FFF2-40B4-BE49-F238E27FC236}">
              <a16:creationId xmlns="" xmlns:a16="http://schemas.microsoft.com/office/drawing/2014/main" id="{5FADA138-B78C-4231-95DD-E54372A397C1}"/>
            </a:ext>
          </a:extLst>
        </xdr:cNvPr>
        <xdr:cNvSpPr txBox="1">
          <a:spLocks noChangeArrowheads="1"/>
        </xdr:cNvSpPr>
      </xdr:nvSpPr>
      <xdr:spPr bwMode="auto">
        <a:xfrm>
          <a:off x="2333625" y="31051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aa-ET"/>
        </a:p>
      </xdr:txBody>
    </xdr:sp>
    <xdr:clientData/>
  </xdr:twoCellAnchor>
  <xdr:twoCellAnchor>
    <xdr:from>
      <xdr:col>6</xdr:col>
      <xdr:colOff>0</xdr:colOff>
      <xdr:row>279</xdr:row>
      <xdr:rowOff>0</xdr:rowOff>
    </xdr:from>
    <xdr:to>
      <xdr:col>6</xdr:col>
      <xdr:colOff>104775</xdr:colOff>
      <xdr:row>279</xdr:row>
      <xdr:rowOff>123825</xdr:rowOff>
    </xdr:to>
    <xdr:sp macro="" textlink="">
      <xdr:nvSpPr>
        <xdr:cNvPr id="262" name="Надпись 305">
          <a:extLst>
            <a:ext uri="{FF2B5EF4-FFF2-40B4-BE49-F238E27FC236}">
              <a16:creationId xmlns="" xmlns:a16="http://schemas.microsoft.com/office/drawing/2014/main" id="{99B2FC86-8409-4053-97EF-1E8D9625CB61}"/>
            </a:ext>
          </a:extLst>
        </xdr:cNvPr>
        <xdr:cNvSpPr txBox="1">
          <a:spLocks noChangeArrowheads="1"/>
        </xdr:cNvSpPr>
      </xdr:nvSpPr>
      <xdr:spPr bwMode="auto">
        <a:xfrm>
          <a:off x="2333625" y="31051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aa-ET"/>
        </a:p>
      </xdr:txBody>
    </xdr:sp>
    <xdr:clientData/>
  </xdr:twoCellAnchor>
  <xdr:twoCellAnchor>
    <xdr:from>
      <xdr:col>6</xdr:col>
      <xdr:colOff>0</xdr:colOff>
      <xdr:row>279</xdr:row>
      <xdr:rowOff>0</xdr:rowOff>
    </xdr:from>
    <xdr:to>
      <xdr:col>6</xdr:col>
      <xdr:colOff>104775</xdr:colOff>
      <xdr:row>279</xdr:row>
      <xdr:rowOff>123825</xdr:rowOff>
    </xdr:to>
    <xdr:sp macro="" textlink="">
      <xdr:nvSpPr>
        <xdr:cNvPr id="263" name="Надпись 314">
          <a:extLst>
            <a:ext uri="{FF2B5EF4-FFF2-40B4-BE49-F238E27FC236}">
              <a16:creationId xmlns="" xmlns:a16="http://schemas.microsoft.com/office/drawing/2014/main" id="{AF3A5E8C-B195-4A11-8405-F9F38696A1CF}"/>
            </a:ext>
          </a:extLst>
        </xdr:cNvPr>
        <xdr:cNvSpPr txBox="1">
          <a:spLocks noChangeArrowheads="1"/>
        </xdr:cNvSpPr>
      </xdr:nvSpPr>
      <xdr:spPr bwMode="auto">
        <a:xfrm>
          <a:off x="2333625" y="31051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aa-ET"/>
        </a:p>
      </xdr:txBody>
    </xdr:sp>
    <xdr:clientData/>
  </xdr:twoCellAnchor>
  <xdr:twoCellAnchor>
    <xdr:from>
      <xdr:col>6</xdr:col>
      <xdr:colOff>0</xdr:colOff>
      <xdr:row>279</xdr:row>
      <xdr:rowOff>0</xdr:rowOff>
    </xdr:from>
    <xdr:to>
      <xdr:col>6</xdr:col>
      <xdr:colOff>104775</xdr:colOff>
      <xdr:row>279</xdr:row>
      <xdr:rowOff>123825</xdr:rowOff>
    </xdr:to>
    <xdr:sp macro="" textlink="">
      <xdr:nvSpPr>
        <xdr:cNvPr id="264" name="Надпись 315">
          <a:extLst>
            <a:ext uri="{FF2B5EF4-FFF2-40B4-BE49-F238E27FC236}">
              <a16:creationId xmlns="" xmlns:a16="http://schemas.microsoft.com/office/drawing/2014/main" id="{664177AE-6A47-4602-8AD1-55D351175BA7}"/>
            </a:ext>
          </a:extLst>
        </xdr:cNvPr>
        <xdr:cNvSpPr txBox="1">
          <a:spLocks noChangeArrowheads="1"/>
        </xdr:cNvSpPr>
      </xdr:nvSpPr>
      <xdr:spPr bwMode="auto">
        <a:xfrm>
          <a:off x="2333625" y="31051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aa-ET"/>
        </a:p>
      </xdr:txBody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95250</xdr:colOff>
      <xdr:row>269</xdr:row>
      <xdr:rowOff>123825</xdr:rowOff>
    </xdr:to>
    <xdr:sp macro="" textlink="">
      <xdr:nvSpPr>
        <xdr:cNvPr id="265" name="Text Box 3">
          <a:extLst>
            <a:ext uri="{FF2B5EF4-FFF2-40B4-BE49-F238E27FC236}">
              <a16:creationId xmlns="" xmlns:a16="http://schemas.microsoft.com/office/drawing/2014/main" id="{E5926AC3-3F9C-4D12-BEB4-60074EB96BFA}"/>
            </a:ext>
          </a:extLst>
        </xdr:cNvPr>
        <xdr:cNvSpPr txBox="1">
          <a:spLocks noChangeArrowheads="1"/>
        </xdr:cNvSpPr>
      </xdr:nvSpPr>
      <xdr:spPr bwMode="auto">
        <a:xfrm>
          <a:off x="2333625" y="1323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95250</xdr:colOff>
      <xdr:row>269</xdr:row>
      <xdr:rowOff>123825</xdr:rowOff>
    </xdr:to>
    <xdr:sp macro="" textlink="">
      <xdr:nvSpPr>
        <xdr:cNvPr id="266" name="Text Box 3">
          <a:extLst>
            <a:ext uri="{FF2B5EF4-FFF2-40B4-BE49-F238E27FC236}">
              <a16:creationId xmlns="" xmlns:a16="http://schemas.microsoft.com/office/drawing/2014/main" id="{82235CCE-3C92-4DCA-8128-E1263A79C2CC}"/>
            </a:ext>
          </a:extLst>
        </xdr:cNvPr>
        <xdr:cNvSpPr txBox="1">
          <a:spLocks noChangeArrowheads="1"/>
        </xdr:cNvSpPr>
      </xdr:nvSpPr>
      <xdr:spPr bwMode="auto">
        <a:xfrm>
          <a:off x="2333625" y="1323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6</xdr:col>
      <xdr:colOff>0</xdr:colOff>
      <xdr:row>269</xdr:row>
      <xdr:rowOff>0</xdr:rowOff>
    </xdr:from>
    <xdr:ext cx="95250" cy="123825"/>
    <xdr:sp macro="" textlink="">
      <xdr:nvSpPr>
        <xdr:cNvPr id="267" name="Text Box 3">
          <a:extLst>
            <a:ext uri="{FF2B5EF4-FFF2-40B4-BE49-F238E27FC236}">
              <a16:creationId xmlns="" xmlns:a16="http://schemas.microsoft.com/office/drawing/2014/main" id="{BF4D5026-621E-4ECB-B975-369A1037EE2C}"/>
            </a:ext>
          </a:extLst>
        </xdr:cNvPr>
        <xdr:cNvSpPr txBox="1">
          <a:spLocks noChangeArrowheads="1"/>
        </xdr:cNvSpPr>
      </xdr:nvSpPr>
      <xdr:spPr bwMode="auto">
        <a:xfrm>
          <a:off x="2333625" y="1323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269</xdr:row>
      <xdr:rowOff>0</xdr:rowOff>
    </xdr:from>
    <xdr:ext cx="95250" cy="123825"/>
    <xdr:sp macro="" textlink="">
      <xdr:nvSpPr>
        <xdr:cNvPr id="268" name="Text Box 3">
          <a:extLst>
            <a:ext uri="{FF2B5EF4-FFF2-40B4-BE49-F238E27FC236}">
              <a16:creationId xmlns="" xmlns:a16="http://schemas.microsoft.com/office/drawing/2014/main" id="{976CB11C-EF9C-44F4-BC12-560B7146721C}"/>
            </a:ext>
          </a:extLst>
        </xdr:cNvPr>
        <xdr:cNvSpPr txBox="1">
          <a:spLocks noChangeArrowheads="1"/>
        </xdr:cNvSpPr>
      </xdr:nvSpPr>
      <xdr:spPr bwMode="auto">
        <a:xfrm>
          <a:off x="2333625" y="1323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6</xdr:col>
      <xdr:colOff>0</xdr:colOff>
      <xdr:row>275</xdr:row>
      <xdr:rowOff>0</xdr:rowOff>
    </xdr:from>
    <xdr:to>
      <xdr:col>6</xdr:col>
      <xdr:colOff>95250</xdr:colOff>
      <xdr:row>275</xdr:row>
      <xdr:rowOff>123825</xdr:rowOff>
    </xdr:to>
    <xdr:sp macro="" textlink="">
      <xdr:nvSpPr>
        <xdr:cNvPr id="269" name="Text Box 3">
          <a:extLst>
            <a:ext uri="{FF2B5EF4-FFF2-40B4-BE49-F238E27FC236}">
              <a16:creationId xmlns="" xmlns:a16="http://schemas.microsoft.com/office/drawing/2014/main" id="{D0900935-4BEF-4453-BFEA-B3DF405FA0CB}"/>
            </a:ext>
          </a:extLst>
        </xdr:cNvPr>
        <xdr:cNvSpPr txBox="1">
          <a:spLocks noChangeArrowheads="1"/>
        </xdr:cNvSpPr>
      </xdr:nvSpPr>
      <xdr:spPr bwMode="auto">
        <a:xfrm>
          <a:off x="2333625" y="2457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275</xdr:row>
      <xdr:rowOff>0</xdr:rowOff>
    </xdr:from>
    <xdr:to>
      <xdr:col>6</xdr:col>
      <xdr:colOff>95250</xdr:colOff>
      <xdr:row>275</xdr:row>
      <xdr:rowOff>123825</xdr:rowOff>
    </xdr:to>
    <xdr:sp macro="" textlink="">
      <xdr:nvSpPr>
        <xdr:cNvPr id="270" name="Text Box 3">
          <a:extLst>
            <a:ext uri="{FF2B5EF4-FFF2-40B4-BE49-F238E27FC236}">
              <a16:creationId xmlns="" xmlns:a16="http://schemas.microsoft.com/office/drawing/2014/main" id="{AAF58E7A-EDB3-49C0-AB1E-31AAA351FC44}"/>
            </a:ext>
          </a:extLst>
        </xdr:cNvPr>
        <xdr:cNvSpPr txBox="1">
          <a:spLocks noChangeArrowheads="1"/>
        </xdr:cNvSpPr>
      </xdr:nvSpPr>
      <xdr:spPr bwMode="auto">
        <a:xfrm>
          <a:off x="2333625" y="2457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6</xdr:col>
      <xdr:colOff>0</xdr:colOff>
      <xdr:row>275</xdr:row>
      <xdr:rowOff>0</xdr:rowOff>
    </xdr:from>
    <xdr:ext cx="95250" cy="123825"/>
    <xdr:sp macro="" textlink="">
      <xdr:nvSpPr>
        <xdr:cNvPr id="271" name="Text Box 3">
          <a:extLst>
            <a:ext uri="{FF2B5EF4-FFF2-40B4-BE49-F238E27FC236}">
              <a16:creationId xmlns="" xmlns:a16="http://schemas.microsoft.com/office/drawing/2014/main" id="{CA68DBAB-4B72-4360-8740-790F249B3A66}"/>
            </a:ext>
          </a:extLst>
        </xdr:cNvPr>
        <xdr:cNvSpPr txBox="1">
          <a:spLocks noChangeArrowheads="1"/>
        </xdr:cNvSpPr>
      </xdr:nvSpPr>
      <xdr:spPr bwMode="auto">
        <a:xfrm>
          <a:off x="2333625" y="2457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275</xdr:row>
      <xdr:rowOff>0</xdr:rowOff>
    </xdr:from>
    <xdr:ext cx="95250" cy="123825"/>
    <xdr:sp macro="" textlink="">
      <xdr:nvSpPr>
        <xdr:cNvPr id="272" name="Text Box 3">
          <a:extLst>
            <a:ext uri="{FF2B5EF4-FFF2-40B4-BE49-F238E27FC236}">
              <a16:creationId xmlns="" xmlns:a16="http://schemas.microsoft.com/office/drawing/2014/main" id="{B93D0AC9-8D05-4EF1-9C56-6465A57B4908}"/>
            </a:ext>
          </a:extLst>
        </xdr:cNvPr>
        <xdr:cNvSpPr txBox="1">
          <a:spLocks noChangeArrowheads="1"/>
        </xdr:cNvSpPr>
      </xdr:nvSpPr>
      <xdr:spPr bwMode="auto">
        <a:xfrm>
          <a:off x="2333625" y="2457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275</xdr:row>
      <xdr:rowOff>0</xdr:rowOff>
    </xdr:from>
    <xdr:ext cx="95250" cy="123825"/>
    <xdr:sp macro="" textlink="">
      <xdr:nvSpPr>
        <xdr:cNvPr id="273" name="Text Box 3">
          <a:extLst>
            <a:ext uri="{FF2B5EF4-FFF2-40B4-BE49-F238E27FC236}">
              <a16:creationId xmlns="" xmlns:a16="http://schemas.microsoft.com/office/drawing/2014/main" id="{5A685223-EC12-477C-8230-916A8540D2BF}"/>
            </a:ext>
          </a:extLst>
        </xdr:cNvPr>
        <xdr:cNvSpPr txBox="1">
          <a:spLocks noChangeArrowheads="1"/>
        </xdr:cNvSpPr>
      </xdr:nvSpPr>
      <xdr:spPr bwMode="auto">
        <a:xfrm>
          <a:off x="2333625" y="2457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275</xdr:row>
      <xdr:rowOff>0</xdr:rowOff>
    </xdr:from>
    <xdr:ext cx="95250" cy="123825"/>
    <xdr:sp macro="" textlink="">
      <xdr:nvSpPr>
        <xdr:cNvPr id="274" name="Text Box 3">
          <a:extLst>
            <a:ext uri="{FF2B5EF4-FFF2-40B4-BE49-F238E27FC236}">
              <a16:creationId xmlns="" xmlns:a16="http://schemas.microsoft.com/office/drawing/2014/main" id="{8C2BAD94-90BF-4D73-BB63-DF38DA8CE833}"/>
            </a:ext>
          </a:extLst>
        </xdr:cNvPr>
        <xdr:cNvSpPr txBox="1">
          <a:spLocks noChangeArrowheads="1"/>
        </xdr:cNvSpPr>
      </xdr:nvSpPr>
      <xdr:spPr bwMode="auto">
        <a:xfrm>
          <a:off x="2333625" y="2457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269</xdr:row>
      <xdr:rowOff>0</xdr:rowOff>
    </xdr:from>
    <xdr:ext cx="95250" cy="123825"/>
    <xdr:sp macro="" textlink="">
      <xdr:nvSpPr>
        <xdr:cNvPr id="275" name="Text Box 3">
          <a:extLst>
            <a:ext uri="{FF2B5EF4-FFF2-40B4-BE49-F238E27FC236}">
              <a16:creationId xmlns="" xmlns:a16="http://schemas.microsoft.com/office/drawing/2014/main" id="{5003FB75-D813-4F60-BD28-C67DB30D75B1}"/>
            </a:ext>
          </a:extLst>
        </xdr:cNvPr>
        <xdr:cNvSpPr txBox="1">
          <a:spLocks noChangeArrowheads="1"/>
        </xdr:cNvSpPr>
      </xdr:nvSpPr>
      <xdr:spPr bwMode="auto">
        <a:xfrm>
          <a:off x="2333625" y="1323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269</xdr:row>
      <xdr:rowOff>0</xdr:rowOff>
    </xdr:from>
    <xdr:ext cx="95250" cy="123825"/>
    <xdr:sp macro="" textlink="">
      <xdr:nvSpPr>
        <xdr:cNvPr id="276" name="Text Box 3">
          <a:extLst>
            <a:ext uri="{FF2B5EF4-FFF2-40B4-BE49-F238E27FC236}">
              <a16:creationId xmlns="" xmlns:a16="http://schemas.microsoft.com/office/drawing/2014/main" id="{B7E19EC4-0A65-45EB-B8CE-43712FD25DBA}"/>
            </a:ext>
          </a:extLst>
        </xdr:cNvPr>
        <xdr:cNvSpPr txBox="1">
          <a:spLocks noChangeArrowheads="1"/>
        </xdr:cNvSpPr>
      </xdr:nvSpPr>
      <xdr:spPr bwMode="auto">
        <a:xfrm>
          <a:off x="2333625" y="1323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10885</xdr:colOff>
      <xdr:row>270</xdr:row>
      <xdr:rowOff>0</xdr:rowOff>
    </xdr:from>
    <xdr:ext cx="95250" cy="123825"/>
    <xdr:sp macro="" textlink="">
      <xdr:nvSpPr>
        <xdr:cNvPr id="277" name="Text Box 3">
          <a:extLst>
            <a:ext uri="{FF2B5EF4-FFF2-40B4-BE49-F238E27FC236}">
              <a16:creationId xmlns="" xmlns:a16="http://schemas.microsoft.com/office/drawing/2014/main" id="{431EF5E2-37F0-40CA-8D42-38D5D5159F07}"/>
            </a:ext>
          </a:extLst>
        </xdr:cNvPr>
        <xdr:cNvSpPr txBox="1">
          <a:spLocks noChangeArrowheads="1"/>
        </xdr:cNvSpPr>
      </xdr:nvSpPr>
      <xdr:spPr bwMode="auto">
        <a:xfrm>
          <a:off x="2344510" y="1485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6</xdr:col>
      <xdr:colOff>0</xdr:colOff>
      <xdr:row>270</xdr:row>
      <xdr:rowOff>0</xdr:rowOff>
    </xdr:from>
    <xdr:to>
      <xdr:col>6</xdr:col>
      <xdr:colOff>104775</xdr:colOff>
      <xdr:row>270</xdr:row>
      <xdr:rowOff>123825</xdr:rowOff>
    </xdr:to>
    <xdr:sp macro="" textlink="">
      <xdr:nvSpPr>
        <xdr:cNvPr id="278" name="Надпись 20">
          <a:extLst>
            <a:ext uri="{FF2B5EF4-FFF2-40B4-BE49-F238E27FC236}">
              <a16:creationId xmlns="" xmlns:a16="http://schemas.microsoft.com/office/drawing/2014/main" id="{2BA2826F-C21C-48E1-A04A-3F6475099ED0}"/>
            </a:ext>
          </a:extLst>
        </xdr:cNvPr>
        <xdr:cNvSpPr txBox="1">
          <a:spLocks noChangeArrowheads="1"/>
        </xdr:cNvSpPr>
      </xdr:nvSpPr>
      <xdr:spPr bwMode="auto">
        <a:xfrm>
          <a:off x="2333625" y="14859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aa-ET"/>
        </a:p>
      </xdr:txBody>
    </xdr:sp>
    <xdr:clientData/>
  </xdr:twoCellAnchor>
  <xdr:twoCellAnchor>
    <xdr:from>
      <xdr:col>6</xdr:col>
      <xdr:colOff>0</xdr:colOff>
      <xdr:row>270</xdr:row>
      <xdr:rowOff>0</xdr:rowOff>
    </xdr:from>
    <xdr:to>
      <xdr:col>6</xdr:col>
      <xdr:colOff>104775</xdr:colOff>
      <xdr:row>270</xdr:row>
      <xdr:rowOff>123825</xdr:rowOff>
    </xdr:to>
    <xdr:sp macro="" textlink="">
      <xdr:nvSpPr>
        <xdr:cNvPr id="279" name="Надпись 21">
          <a:extLst>
            <a:ext uri="{FF2B5EF4-FFF2-40B4-BE49-F238E27FC236}">
              <a16:creationId xmlns="" xmlns:a16="http://schemas.microsoft.com/office/drawing/2014/main" id="{30BF84F3-D062-4697-A54A-FC2B0BCC7F0C}"/>
            </a:ext>
          </a:extLst>
        </xdr:cNvPr>
        <xdr:cNvSpPr txBox="1">
          <a:spLocks noChangeArrowheads="1"/>
        </xdr:cNvSpPr>
      </xdr:nvSpPr>
      <xdr:spPr bwMode="auto">
        <a:xfrm>
          <a:off x="2333625" y="14859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aa-ET"/>
        </a:p>
      </xdr:txBody>
    </xdr:sp>
    <xdr:clientData/>
  </xdr:twoCellAnchor>
  <xdr:twoCellAnchor>
    <xdr:from>
      <xdr:col>6</xdr:col>
      <xdr:colOff>0</xdr:colOff>
      <xdr:row>270</xdr:row>
      <xdr:rowOff>0</xdr:rowOff>
    </xdr:from>
    <xdr:to>
      <xdr:col>6</xdr:col>
      <xdr:colOff>104775</xdr:colOff>
      <xdr:row>270</xdr:row>
      <xdr:rowOff>123825</xdr:rowOff>
    </xdr:to>
    <xdr:sp macro="" textlink="">
      <xdr:nvSpPr>
        <xdr:cNvPr id="280" name="Надпись 38">
          <a:extLst>
            <a:ext uri="{FF2B5EF4-FFF2-40B4-BE49-F238E27FC236}">
              <a16:creationId xmlns="" xmlns:a16="http://schemas.microsoft.com/office/drawing/2014/main" id="{460F503C-43E2-4089-893C-A1FC678969FD}"/>
            </a:ext>
          </a:extLst>
        </xdr:cNvPr>
        <xdr:cNvSpPr txBox="1">
          <a:spLocks noChangeArrowheads="1"/>
        </xdr:cNvSpPr>
      </xdr:nvSpPr>
      <xdr:spPr bwMode="auto">
        <a:xfrm>
          <a:off x="2333625" y="14859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aa-ET"/>
        </a:p>
      </xdr:txBody>
    </xdr:sp>
    <xdr:clientData/>
  </xdr:twoCellAnchor>
  <xdr:twoCellAnchor>
    <xdr:from>
      <xdr:col>6</xdr:col>
      <xdr:colOff>0</xdr:colOff>
      <xdr:row>270</xdr:row>
      <xdr:rowOff>0</xdr:rowOff>
    </xdr:from>
    <xdr:to>
      <xdr:col>6</xdr:col>
      <xdr:colOff>104775</xdr:colOff>
      <xdr:row>270</xdr:row>
      <xdr:rowOff>123825</xdr:rowOff>
    </xdr:to>
    <xdr:sp macro="" textlink="">
      <xdr:nvSpPr>
        <xdr:cNvPr id="281" name="Надпись 39">
          <a:extLst>
            <a:ext uri="{FF2B5EF4-FFF2-40B4-BE49-F238E27FC236}">
              <a16:creationId xmlns="" xmlns:a16="http://schemas.microsoft.com/office/drawing/2014/main" id="{389544DB-0565-4F54-979D-2507534A0B17}"/>
            </a:ext>
          </a:extLst>
        </xdr:cNvPr>
        <xdr:cNvSpPr txBox="1">
          <a:spLocks noChangeArrowheads="1"/>
        </xdr:cNvSpPr>
      </xdr:nvSpPr>
      <xdr:spPr bwMode="auto">
        <a:xfrm>
          <a:off x="2333625" y="14859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aa-ET"/>
        </a:p>
      </xdr:txBody>
    </xdr:sp>
    <xdr:clientData/>
  </xdr:twoCellAnchor>
  <xdr:twoCellAnchor>
    <xdr:from>
      <xdr:col>6</xdr:col>
      <xdr:colOff>0</xdr:colOff>
      <xdr:row>270</xdr:row>
      <xdr:rowOff>0</xdr:rowOff>
    </xdr:from>
    <xdr:to>
      <xdr:col>6</xdr:col>
      <xdr:colOff>104775</xdr:colOff>
      <xdr:row>270</xdr:row>
      <xdr:rowOff>123825</xdr:rowOff>
    </xdr:to>
    <xdr:sp macro="" textlink="">
      <xdr:nvSpPr>
        <xdr:cNvPr id="282" name="Надпись 328">
          <a:extLst>
            <a:ext uri="{FF2B5EF4-FFF2-40B4-BE49-F238E27FC236}">
              <a16:creationId xmlns="" xmlns:a16="http://schemas.microsoft.com/office/drawing/2014/main" id="{0AAF9656-A199-4D6A-8955-90EA94AD223A}"/>
            </a:ext>
          </a:extLst>
        </xdr:cNvPr>
        <xdr:cNvSpPr txBox="1">
          <a:spLocks noChangeArrowheads="1"/>
        </xdr:cNvSpPr>
      </xdr:nvSpPr>
      <xdr:spPr bwMode="auto">
        <a:xfrm>
          <a:off x="2333625" y="14859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aa-ET"/>
        </a:p>
      </xdr:txBody>
    </xdr:sp>
    <xdr:clientData/>
  </xdr:twoCellAnchor>
  <xdr:twoCellAnchor>
    <xdr:from>
      <xdr:col>6</xdr:col>
      <xdr:colOff>0</xdr:colOff>
      <xdr:row>270</xdr:row>
      <xdr:rowOff>0</xdr:rowOff>
    </xdr:from>
    <xdr:to>
      <xdr:col>6</xdr:col>
      <xdr:colOff>104775</xdr:colOff>
      <xdr:row>270</xdr:row>
      <xdr:rowOff>123825</xdr:rowOff>
    </xdr:to>
    <xdr:sp macro="" textlink="">
      <xdr:nvSpPr>
        <xdr:cNvPr id="283" name="Надпись 329">
          <a:extLst>
            <a:ext uri="{FF2B5EF4-FFF2-40B4-BE49-F238E27FC236}">
              <a16:creationId xmlns="" xmlns:a16="http://schemas.microsoft.com/office/drawing/2014/main" id="{2CB01EE0-A8B6-41EC-A326-7950F48D9287}"/>
            </a:ext>
          </a:extLst>
        </xdr:cNvPr>
        <xdr:cNvSpPr txBox="1">
          <a:spLocks noChangeArrowheads="1"/>
        </xdr:cNvSpPr>
      </xdr:nvSpPr>
      <xdr:spPr bwMode="auto">
        <a:xfrm>
          <a:off x="2333625" y="14859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aa-ET"/>
        </a:p>
      </xdr:txBody>
    </xdr:sp>
    <xdr:clientData/>
  </xdr:twoCellAnchor>
  <xdr:oneCellAnchor>
    <xdr:from>
      <xdr:col>4</xdr:col>
      <xdr:colOff>2949677</xdr:colOff>
      <xdr:row>334</xdr:row>
      <xdr:rowOff>0</xdr:rowOff>
    </xdr:from>
    <xdr:ext cx="95250" cy="123825"/>
    <xdr:sp macro="" textlink="">
      <xdr:nvSpPr>
        <xdr:cNvPr id="284" name="Text Box 3"/>
        <xdr:cNvSpPr txBox="1">
          <a:spLocks noChangeArrowheads="1"/>
        </xdr:cNvSpPr>
      </xdr:nvSpPr>
      <xdr:spPr bwMode="auto">
        <a:xfrm>
          <a:off x="4968977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1920977</xdr:colOff>
      <xdr:row>334</xdr:row>
      <xdr:rowOff>0</xdr:rowOff>
    </xdr:from>
    <xdr:ext cx="95250" cy="123825"/>
    <xdr:sp macro="" textlink="">
      <xdr:nvSpPr>
        <xdr:cNvPr id="285" name="Text Box 3"/>
        <xdr:cNvSpPr txBox="1">
          <a:spLocks noChangeArrowheads="1"/>
        </xdr:cNvSpPr>
      </xdr:nvSpPr>
      <xdr:spPr bwMode="auto">
        <a:xfrm>
          <a:off x="2540102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6</xdr:col>
      <xdr:colOff>0</xdr:colOff>
      <xdr:row>334</xdr:row>
      <xdr:rowOff>0</xdr:rowOff>
    </xdr:from>
    <xdr:to>
      <xdr:col>6</xdr:col>
      <xdr:colOff>95250</xdr:colOff>
      <xdr:row>334</xdr:row>
      <xdr:rowOff>123825</xdr:rowOff>
    </xdr:to>
    <xdr:sp macro="" textlink="">
      <xdr:nvSpPr>
        <xdr:cNvPr id="286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334</xdr:row>
      <xdr:rowOff>0</xdr:rowOff>
    </xdr:from>
    <xdr:to>
      <xdr:col>6</xdr:col>
      <xdr:colOff>95250</xdr:colOff>
      <xdr:row>334</xdr:row>
      <xdr:rowOff>123825</xdr:rowOff>
    </xdr:to>
    <xdr:sp macro="" textlink="">
      <xdr:nvSpPr>
        <xdr:cNvPr id="287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288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289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290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291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292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293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294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295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296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297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298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299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00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01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02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03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04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05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06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07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08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09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10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11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12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13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14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15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16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17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18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19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20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21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22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23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24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25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26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27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28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29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30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31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32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33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34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35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36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37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38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39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40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41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42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43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44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45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46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47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48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49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6</xdr:col>
      <xdr:colOff>0</xdr:colOff>
      <xdr:row>334</xdr:row>
      <xdr:rowOff>0</xdr:rowOff>
    </xdr:from>
    <xdr:to>
      <xdr:col>6</xdr:col>
      <xdr:colOff>95250</xdr:colOff>
      <xdr:row>334</xdr:row>
      <xdr:rowOff>123825</xdr:rowOff>
    </xdr:to>
    <xdr:sp macro="" textlink="">
      <xdr:nvSpPr>
        <xdr:cNvPr id="350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334</xdr:row>
      <xdr:rowOff>0</xdr:rowOff>
    </xdr:from>
    <xdr:to>
      <xdr:col>6</xdr:col>
      <xdr:colOff>95250</xdr:colOff>
      <xdr:row>334</xdr:row>
      <xdr:rowOff>123825</xdr:rowOff>
    </xdr:to>
    <xdr:sp macro="" textlink="">
      <xdr:nvSpPr>
        <xdr:cNvPr id="351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52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53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54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55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56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57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58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59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60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61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62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63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64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65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66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67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68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69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70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71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72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73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74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75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76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77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78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79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80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81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82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83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84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85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86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87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88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89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90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91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92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93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94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395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635102</xdr:colOff>
      <xdr:row>337</xdr:row>
      <xdr:rowOff>76200</xdr:rowOff>
    </xdr:from>
    <xdr:ext cx="95250" cy="123825"/>
    <xdr:sp macro="" textlink="">
      <xdr:nvSpPr>
        <xdr:cNvPr id="396" name="Text Box 3"/>
        <xdr:cNvSpPr txBox="1">
          <a:spLocks noChangeArrowheads="1"/>
        </xdr:cNvSpPr>
      </xdr:nvSpPr>
      <xdr:spPr bwMode="auto">
        <a:xfrm>
          <a:off x="11684102" y="819531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334</xdr:row>
      <xdr:rowOff>0</xdr:rowOff>
    </xdr:from>
    <xdr:ext cx="95250" cy="123825"/>
    <xdr:sp macro="" textlink="">
      <xdr:nvSpPr>
        <xdr:cNvPr id="397" name="Text Box 3"/>
        <xdr:cNvSpPr txBox="1">
          <a:spLocks noChangeArrowheads="1"/>
        </xdr:cNvSpPr>
      </xdr:nvSpPr>
      <xdr:spPr bwMode="auto">
        <a:xfrm>
          <a:off x="4968977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1568552</xdr:colOff>
      <xdr:row>333</xdr:row>
      <xdr:rowOff>161925</xdr:rowOff>
    </xdr:from>
    <xdr:ext cx="95250" cy="123825"/>
    <xdr:sp macro="" textlink="">
      <xdr:nvSpPr>
        <xdr:cNvPr id="398" name="Text Box 3"/>
        <xdr:cNvSpPr txBox="1">
          <a:spLocks noChangeArrowheads="1"/>
        </xdr:cNvSpPr>
      </xdr:nvSpPr>
      <xdr:spPr bwMode="auto">
        <a:xfrm>
          <a:off x="2187677" y="80257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6</xdr:col>
      <xdr:colOff>0</xdr:colOff>
      <xdr:row>334</xdr:row>
      <xdr:rowOff>0</xdr:rowOff>
    </xdr:from>
    <xdr:to>
      <xdr:col>6</xdr:col>
      <xdr:colOff>95250</xdr:colOff>
      <xdr:row>334</xdr:row>
      <xdr:rowOff>123825</xdr:rowOff>
    </xdr:to>
    <xdr:sp macro="" textlink="">
      <xdr:nvSpPr>
        <xdr:cNvPr id="399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334</xdr:row>
      <xdr:rowOff>0</xdr:rowOff>
    </xdr:from>
    <xdr:to>
      <xdr:col>6</xdr:col>
      <xdr:colOff>95250</xdr:colOff>
      <xdr:row>334</xdr:row>
      <xdr:rowOff>123825</xdr:rowOff>
    </xdr:to>
    <xdr:sp macro="" textlink="">
      <xdr:nvSpPr>
        <xdr:cNvPr id="400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01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02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03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04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05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06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07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08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09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10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11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12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13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14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15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16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17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18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19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20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21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22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23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24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25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26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27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28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29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30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31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32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33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34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35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36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37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38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39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40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41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42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43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44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45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46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47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48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49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50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51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52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53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54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55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56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57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58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59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60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61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62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6</xdr:col>
      <xdr:colOff>0</xdr:colOff>
      <xdr:row>334</xdr:row>
      <xdr:rowOff>0</xdr:rowOff>
    </xdr:from>
    <xdr:to>
      <xdr:col>6</xdr:col>
      <xdr:colOff>95250</xdr:colOff>
      <xdr:row>334</xdr:row>
      <xdr:rowOff>123825</xdr:rowOff>
    </xdr:to>
    <xdr:sp macro="" textlink="">
      <xdr:nvSpPr>
        <xdr:cNvPr id="463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334</xdr:row>
      <xdr:rowOff>0</xdr:rowOff>
    </xdr:from>
    <xdr:to>
      <xdr:col>6</xdr:col>
      <xdr:colOff>95250</xdr:colOff>
      <xdr:row>334</xdr:row>
      <xdr:rowOff>123825</xdr:rowOff>
    </xdr:to>
    <xdr:sp macro="" textlink="">
      <xdr:nvSpPr>
        <xdr:cNvPr id="464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65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66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67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68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69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70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71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72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73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74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75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76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77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78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79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80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81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82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83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84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85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86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87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88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89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90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91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92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93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94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95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96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97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0</xdr:rowOff>
    </xdr:from>
    <xdr:ext cx="95250" cy="123825"/>
    <xdr:sp macro="" textlink="">
      <xdr:nvSpPr>
        <xdr:cNvPr id="498" name="Text Box 3"/>
        <xdr:cNvSpPr txBox="1">
          <a:spLocks noChangeArrowheads="1"/>
        </xdr:cNvSpPr>
      </xdr:nvSpPr>
      <xdr:spPr bwMode="auto">
        <a:xfrm>
          <a:off x="5886450" y="80419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334</xdr:row>
      <xdr:rowOff>276225</xdr:rowOff>
    </xdr:from>
    <xdr:ext cx="95250" cy="123825"/>
    <xdr:sp macro="" textlink="">
      <xdr:nvSpPr>
        <xdr:cNvPr id="499" name="Text Box 3"/>
        <xdr:cNvSpPr txBox="1">
          <a:spLocks noChangeArrowheads="1"/>
        </xdr:cNvSpPr>
      </xdr:nvSpPr>
      <xdr:spPr bwMode="auto">
        <a:xfrm>
          <a:off x="5886450" y="80695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895350</xdr:colOff>
      <xdr:row>338</xdr:row>
      <xdr:rowOff>9525</xdr:rowOff>
    </xdr:from>
    <xdr:ext cx="95250" cy="123825"/>
    <xdr:sp macro="" textlink="">
      <xdr:nvSpPr>
        <xdr:cNvPr id="500" name="Text Box 3"/>
        <xdr:cNvSpPr txBox="1">
          <a:spLocks noChangeArrowheads="1"/>
        </xdr:cNvSpPr>
      </xdr:nvSpPr>
      <xdr:spPr bwMode="auto">
        <a:xfrm>
          <a:off x="5867400" y="823722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828675</xdr:colOff>
      <xdr:row>339</xdr:row>
      <xdr:rowOff>38100</xdr:rowOff>
    </xdr:from>
    <xdr:ext cx="95250" cy="123825"/>
    <xdr:sp macro="" textlink="">
      <xdr:nvSpPr>
        <xdr:cNvPr id="501" name="Text Box 3"/>
        <xdr:cNvSpPr txBox="1">
          <a:spLocks noChangeArrowheads="1"/>
        </xdr:cNvSpPr>
      </xdr:nvSpPr>
      <xdr:spPr bwMode="auto">
        <a:xfrm>
          <a:off x="5800725" y="827246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9525</xdr:colOff>
      <xdr:row>339</xdr:row>
      <xdr:rowOff>161925</xdr:rowOff>
    </xdr:from>
    <xdr:ext cx="95250" cy="123825"/>
    <xdr:sp macro="" textlink="">
      <xdr:nvSpPr>
        <xdr:cNvPr id="502" name="Text Box 3"/>
        <xdr:cNvSpPr txBox="1">
          <a:spLocks noChangeArrowheads="1"/>
        </xdr:cNvSpPr>
      </xdr:nvSpPr>
      <xdr:spPr bwMode="auto">
        <a:xfrm>
          <a:off x="5895975" y="82848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335</xdr:row>
      <xdr:rowOff>0</xdr:rowOff>
    </xdr:from>
    <xdr:ext cx="95250" cy="123825"/>
    <xdr:sp macro="" textlink="">
      <xdr:nvSpPr>
        <xdr:cNvPr id="503" name="Text Box 3"/>
        <xdr:cNvSpPr txBox="1">
          <a:spLocks noChangeArrowheads="1"/>
        </xdr:cNvSpPr>
      </xdr:nvSpPr>
      <xdr:spPr bwMode="auto">
        <a:xfrm>
          <a:off x="4968977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335</xdr:row>
      <xdr:rowOff>0</xdr:rowOff>
    </xdr:from>
    <xdr:ext cx="95250" cy="123825"/>
    <xdr:sp macro="" textlink="">
      <xdr:nvSpPr>
        <xdr:cNvPr id="504" name="Text Box 3"/>
        <xdr:cNvSpPr txBox="1">
          <a:spLocks noChangeArrowheads="1"/>
        </xdr:cNvSpPr>
      </xdr:nvSpPr>
      <xdr:spPr bwMode="auto">
        <a:xfrm>
          <a:off x="2578202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05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06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07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08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09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10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11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12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13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14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15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16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17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18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19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20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21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22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23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24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25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26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27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28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29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30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31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32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33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34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35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36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37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38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39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40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41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42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43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44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45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46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47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48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49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50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51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52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53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54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55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56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57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58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59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60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61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62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63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64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65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66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67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68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69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70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71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72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73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74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75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76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77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78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79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80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81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82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83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84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85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86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87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88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89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90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91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92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93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94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95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96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97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98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599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00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01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02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03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04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05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06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07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08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09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10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11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12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13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14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2949677</xdr:colOff>
      <xdr:row>335</xdr:row>
      <xdr:rowOff>0</xdr:rowOff>
    </xdr:from>
    <xdr:ext cx="95250" cy="123825"/>
    <xdr:sp macro="" textlink="">
      <xdr:nvSpPr>
        <xdr:cNvPr id="615" name="Text Box 3"/>
        <xdr:cNvSpPr txBox="1">
          <a:spLocks noChangeArrowheads="1"/>
        </xdr:cNvSpPr>
      </xdr:nvSpPr>
      <xdr:spPr bwMode="auto">
        <a:xfrm>
          <a:off x="11722202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335</xdr:row>
      <xdr:rowOff>0</xdr:rowOff>
    </xdr:from>
    <xdr:ext cx="95250" cy="123825"/>
    <xdr:sp macro="" textlink="">
      <xdr:nvSpPr>
        <xdr:cNvPr id="616" name="Text Box 3"/>
        <xdr:cNvSpPr txBox="1">
          <a:spLocks noChangeArrowheads="1"/>
        </xdr:cNvSpPr>
      </xdr:nvSpPr>
      <xdr:spPr bwMode="auto">
        <a:xfrm>
          <a:off x="4968977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335</xdr:row>
      <xdr:rowOff>0</xdr:rowOff>
    </xdr:from>
    <xdr:ext cx="95250" cy="123825"/>
    <xdr:sp macro="" textlink="">
      <xdr:nvSpPr>
        <xdr:cNvPr id="617" name="Text Box 3"/>
        <xdr:cNvSpPr txBox="1">
          <a:spLocks noChangeArrowheads="1"/>
        </xdr:cNvSpPr>
      </xdr:nvSpPr>
      <xdr:spPr bwMode="auto">
        <a:xfrm>
          <a:off x="2578202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18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19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20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21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22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23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24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25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26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27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28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29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30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31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32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33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34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35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36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37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38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39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40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41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42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43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44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45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46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47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48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49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50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51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52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53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54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55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56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57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58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59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60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61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62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63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64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65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66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67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68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69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70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71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72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73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74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75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76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77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78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79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80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81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82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83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84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85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86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87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88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89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90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91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92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93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94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95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96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97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98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699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700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701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702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703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704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705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706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707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708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709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710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711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712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713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714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715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716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717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718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719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720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721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722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723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724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725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726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335</xdr:row>
      <xdr:rowOff>0</xdr:rowOff>
    </xdr:from>
    <xdr:ext cx="95250" cy="123825"/>
    <xdr:sp macro="" textlink="">
      <xdr:nvSpPr>
        <xdr:cNvPr id="727" name="Text Box 3"/>
        <xdr:cNvSpPr txBox="1">
          <a:spLocks noChangeArrowheads="1"/>
        </xdr:cNvSpPr>
      </xdr:nvSpPr>
      <xdr:spPr bwMode="auto">
        <a:xfrm>
          <a:off x="5886450" y="80905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336</xdr:row>
      <xdr:rowOff>0</xdr:rowOff>
    </xdr:from>
    <xdr:ext cx="95250" cy="123825"/>
    <xdr:sp macro="" textlink="">
      <xdr:nvSpPr>
        <xdr:cNvPr id="728" name="Text Box 3"/>
        <xdr:cNvSpPr txBox="1">
          <a:spLocks noChangeArrowheads="1"/>
        </xdr:cNvSpPr>
      </xdr:nvSpPr>
      <xdr:spPr bwMode="auto">
        <a:xfrm>
          <a:off x="4968977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336</xdr:row>
      <xdr:rowOff>0</xdr:rowOff>
    </xdr:from>
    <xdr:ext cx="95250" cy="123825"/>
    <xdr:sp macro="" textlink="">
      <xdr:nvSpPr>
        <xdr:cNvPr id="729" name="Text Box 3"/>
        <xdr:cNvSpPr txBox="1">
          <a:spLocks noChangeArrowheads="1"/>
        </xdr:cNvSpPr>
      </xdr:nvSpPr>
      <xdr:spPr bwMode="auto">
        <a:xfrm>
          <a:off x="2578202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3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3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3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3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3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3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3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3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3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3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4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4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4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4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4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4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4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4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4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4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5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5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5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5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5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5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5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5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5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5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6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6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6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6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6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6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6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6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6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6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7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7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7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7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7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7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7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7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7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7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8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8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8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8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8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8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8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8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8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8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9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9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9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9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9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9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9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9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9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9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0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0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0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0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0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0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0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0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0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0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1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1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1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1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1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1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1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1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1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1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2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2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2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2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2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2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2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2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2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2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3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3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3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3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3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3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3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3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3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3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2949677</xdr:colOff>
      <xdr:row>336</xdr:row>
      <xdr:rowOff>0</xdr:rowOff>
    </xdr:from>
    <xdr:ext cx="95250" cy="123825"/>
    <xdr:sp macro="" textlink="">
      <xdr:nvSpPr>
        <xdr:cNvPr id="840" name="Text Box 3"/>
        <xdr:cNvSpPr txBox="1">
          <a:spLocks noChangeArrowheads="1"/>
        </xdr:cNvSpPr>
      </xdr:nvSpPr>
      <xdr:spPr bwMode="auto">
        <a:xfrm>
          <a:off x="11722202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336</xdr:row>
      <xdr:rowOff>0</xdr:rowOff>
    </xdr:from>
    <xdr:ext cx="95250" cy="123825"/>
    <xdr:sp macro="" textlink="">
      <xdr:nvSpPr>
        <xdr:cNvPr id="841" name="Text Box 3"/>
        <xdr:cNvSpPr txBox="1">
          <a:spLocks noChangeArrowheads="1"/>
        </xdr:cNvSpPr>
      </xdr:nvSpPr>
      <xdr:spPr bwMode="auto">
        <a:xfrm>
          <a:off x="4968977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336</xdr:row>
      <xdr:rowOff>0</xdr:rowOff>
    </xdr:from>
    <xdr:ext cx="95250" cy="123825"/>
    <xdr:sp macro="" textlink="">
      <xdr:nvSpPr>
        <xdr:cNvPr id="842" name="Text Box 3"/>
        <xdr:cNvSpPr txBox="1">
          <a:spLocks noChangeArrowheads="1"/>
        </xdr:cNvSpPr>
      </xdr:nvSpPr>
      <xdr:spPr bwMode="auto">
        <a:xfrm>
          <a:off x="2578202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4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4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4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4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4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4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4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5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5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5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5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5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5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5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5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5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5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6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6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6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6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6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6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6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6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6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6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7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7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7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7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7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7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7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7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7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7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8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8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8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8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8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8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8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8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8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8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9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9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9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9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9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9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9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9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9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89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0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0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0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0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0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0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0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0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0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0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1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1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1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1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1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1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1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1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1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1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2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2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2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2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2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2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2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2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2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2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3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3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3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3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3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3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3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3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3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3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4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4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4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4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4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4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4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4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4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4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5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5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95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337</xdr:row>
      <xdr:rowOff>0</xdr:rowOff>
    </xdr:from>
    <xdr:ext cx="95250" cy="123825"/>
    <xdr:sp macro="" textlink="">
      <xdr:nvSpPr>
        <xdr:cNvPr id="953" name="Text Box 3"/>
        <xdr:cNvSpPr txBox="1">
          <a:spLocks noChangeArrowheads="1"/>
        </xdr:cNvSpPr>
      </xdr:nvSpPr>
      <xdr:spPr bwMode="auto">
        <a:xfrm>
          <a:off x="4968977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337</xdr:row>
      <xdr:rowOff>0</xdr:rowOff>
    </xdr:from>
    <xdr:ext cx="95250" cy="123825"/>
    <xdr:sp macro="" textlink="">
      <xdr:nvSpPr>
        <xdr:cNvPr id="954" name="Text Box 3"/>
        <xdr:cNvSpPr txBox="1">
          <a:spLocks noChangeArrowheads="1"/>
        </xdr:cNvSpPr>
      </xdr:nvSpPr>
      <xdr:spPr bwMode="auto">
        <a:xfrm>
          <a:off x="2578202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5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5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5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5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5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6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6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6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6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6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6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6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6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6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6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7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7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7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7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7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7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7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7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7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7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8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8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8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8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8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8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8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8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8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8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9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9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9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9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9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9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9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9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9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99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0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0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0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0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0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0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0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0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0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0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1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1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1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1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1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1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1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1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1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1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2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2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2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2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2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2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2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2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2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2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3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3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3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3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3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3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3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3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3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3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4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4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4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4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4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4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4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4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4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4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5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5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5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5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5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5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5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5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5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5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6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6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6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6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6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2949677</xdr:colOff>
      <xdr:row>337</xdr:row>
      <xdr:rowOff>0</xdr:rowOff>
    </xdr:from>
    <xdr:ext cx="95250" cy="123825"/>
    <xdr:sp macro="" textlink="">
      <xdr:nvSpPr>
        <xdr:cNvPr id="1065" name="Text Box 3"/>
        <xdr:cNvSpPr txBox="1">
          <a:spLocks noChangeArrowheads="1"/>
        </xdr:cNvSpPr>
      </xdr:nvSpPr>
      <xdr:spPr bwMode="auto">
        <a:xfrm>
          <a:off x="11722202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337</xdr:row>
      <xdr:rowOff>0</xdr:rowOff>
    </xdr:from>
    <xdr:ext cx="95250" cy="123825"/>
    <xdr:sp macro="" textlink="">
      <xdr:nvSpPr>
        <xdr:cNvPr id="1066" name="Text Box 3"/>
        <xdr:cNvSpPr txBox="1">
          <a:spLocks noChangeArrowheads="1"/>
        </xdr:cNvSpPr>
      </xdr:nvSpPr>
      <xdr:spPr bwMode="auto">
        <a:xfrm>
          <a:off x="4968977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337</xdr:row>
      <xdr:rowOff>0</xdr:rowOff>
    </xdr:from>
    <xdr:ext cx="95250" cy="123825"/>
    <xdr:sp macro="" textlink="">
      <xdr:nvSpPr>
        <xdr:cNvPr id="1067" name="Text Box 3"/>
        <xdr:cNvSpPr txBox="1">
          <a:spLocks noChangeArrowheads="1"/>
        </xdr:cNvSpPr>
      </xdr:nvSpPr>
      <xdr:spPr bwMode="auto">
        <a:xfrm>
          <a:off x="2578202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6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6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7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7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7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7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7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7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7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7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7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7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8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8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8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8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8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8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8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8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8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8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9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9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9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9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9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9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9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9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9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09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0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0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0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0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0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0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0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0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0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0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1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1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1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1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1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1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1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1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1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1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2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2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2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2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2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2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2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2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2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2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3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3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3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3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3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3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3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3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3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3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4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4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4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4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4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4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4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4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4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4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5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5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5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5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5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5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5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5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5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5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6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6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6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6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6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6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6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6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6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6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7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7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7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7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7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7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7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117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338</xdr:row>
      <xdr:rowOff>0</xdr:rowOff>
    </xdr:from>
    <xdr:ext cx="95250" cy="123825"/>
    <xdr:sp macro="" textlink="">
      <xdr:nvSpPr>
        <xdr:cNvPr id="1178" name="Text Box 3"/>
        <xdr:cNvSpPr txBox="1">
          <a:spLocks noChangeArrowheads="1"/>
        </xdr:cNvSpPr>
      </xdr:nvSpPr>
      <xdr:spPr bwMode="auto">
        <a:xfrm>
          <a:off x="4968977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338</xdr:row>
      <xdr:rowOff>0</xdr:rowOff>
    </xdr:from>
    <xdr:ext cx="95250" cy="123825"/>
    <xdr:sp macro="" textlink="">
      <xdr:nvSpPr>
        <xdr:cNvPr id="1179" name="Text Box 3"/>
        <xdr:cNvSpPr txBox="1">
          <a:spLocks noChangeArrowheads="1"/>
        </xdr:cNvSpPr>
      </xdr:nvSpPr>
      <xdr:spPr bwMode="auto">
        <a:xfrm>
          <a:off x="2578202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18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18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18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18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18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18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18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18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18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18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19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19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19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19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19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19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19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19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19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19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0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0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0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0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0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0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0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0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0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0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1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1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1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1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1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1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1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1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1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1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2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2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2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2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2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2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2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2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2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2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3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3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3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3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3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3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3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3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3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3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4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4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4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4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4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4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4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4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4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4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5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5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5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5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5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5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5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5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5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5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6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6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6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6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6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6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6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6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6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6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7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7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7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7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7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7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7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7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7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7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8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8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8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8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8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8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8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8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8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8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2949677</xdr:colOff>
      <xdr:row>338</xdr:row>
      <xdr:rowOff>0</xdr:rowOff>
    </xdr:from>
    <xdr:ext cx="95250" cy="123825"/>
    <xdr:sp macro="" textlink="">
      <xdr:nvSpPr>
        <xdr:cNvPr id="1290" name="Text Box 3"/>
        <xdr:cNvSpPr txBox="1">
          <a:spLocks noChangeArrowheads="1"/>
        </xdr:cNvSpPr>
      </xdr:nvSpPr>
      <xdr:spPr bwMode="auto">
        <a:xfrm>
          <a:off x="11722202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338</xdr:row>
      <xdr:rowOff>0</xdr:rowOff>
    </xdr:from>
    <xdr:ext cx="95250" cy="123825"/>
    <xdr:sp macro="" textlink="">
      <xdr:nvSpPr>
        <xdr:cNvPr id="1291" name="Text Box 3"/>
        <xdr:cNvSpPr txBox="1">
          <a:spLocks noChangeArrowheads="1"/>
        </xdr:cNvSpPr>
      </xdr:nvSpPr>
      <xdr:spPr bwMode="auto">
        <a:xfrm>
          <a:off x="4968977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338</xdr:row>
      <xdr:rowOff>0</xdr:rowOff>
    </xdr:from>
    <xdr:ext cx="95250" cy="123825"/>
    <xdr:sp macro="" textlink="">
      <xdr:nvSpPr>
        <xdr:cNvPr id="1292" name="Text Box 3"/>
        <xdr:cNvSpPr txBox="1">
          <a:spLocks noChangeArrowheads="1"/>
        </xdr:cNvSpPr>
      </xdr:nvSpPr>
      <xdr:spPr bwMode="auto">
        <a:xfrm>
          <a:off x="2578202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9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9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9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9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9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9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29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0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0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0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0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0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0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0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0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0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0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1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1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1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1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1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1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1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1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1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1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2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2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2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2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2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2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2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2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2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2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3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3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3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3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3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3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3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3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3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3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4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4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4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4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4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4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4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4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4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4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5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5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5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5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5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5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5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5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5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5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6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6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6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6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6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6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6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6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6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6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7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7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7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7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7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7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7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7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7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7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8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8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8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8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8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8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8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8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8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8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9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9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9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9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9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9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9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9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9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39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40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40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140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339</xdr:row>
      <xdr:rowOff>0</xdr:rowOff>
    </xdr:from>
    <xdr:ext cx="95250" cy="123825"/>
    <xdr:sp macro="" textlink="">
      <xdr:nvSpPr>
        <xdr:cNvPr id="1403" name="Text Box 3"/>
        <xdr:cNvSpPr txBox="1">
          <a:spLocks noChangeArrowheads="1"/>
        </xdr:cNvSpPr>
      </xdr:nvSpPr>
      <xdr:spPr bwMode="auto">
        <a:xfrm>
          <a:off x="4968977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339</xdr:row>
      <xdr:rowOff>0</xdr:rowOff>
    </xdr:from>
    <xdr:ext cx="95250" cy="123825"/>
    <xdr:sp macro="" textlink="">
      <xdr:nvSpPr>
        <xdr:cNvPr id="1404" name="Text Box 3"/>
        <xdr:cNvSpPr txBox="1">
          <a:spLocks noChangeArrowheads="1"/>
        </xdr:cNvSpPr>
      </xdr:nvSpPr>
      <xdr:spPr bwMode="auto">
        <a:xfrm>
          <a:off x="2578202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0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0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0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0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0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1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1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1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1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1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1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1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1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1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1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2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2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2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2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2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2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2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2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2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2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3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3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3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3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3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3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3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3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3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3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4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4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4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4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4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4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4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4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4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4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5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5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5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5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5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5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5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5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5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5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6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6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6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6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6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6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6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6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6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6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7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7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7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7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7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7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7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7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7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7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8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8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8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8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8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8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8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8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8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8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9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9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9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9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9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9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9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9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9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49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0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0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0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0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0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0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0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0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0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0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1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1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1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1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1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2949677</xdr:colOff>
      <xdr:row>339</xdr:row>
      <xdr:rowOff>0</xdr:rowOff>
    </xdr:from>
    <xdr:ext cx="95250" cy="123825"/>
    <xdr:sp macro="" textlink="">
      <xdr:nvSpPr>
        <xdr:cNvPr id="1515" name="Text Box 3"/>
        <xdr:cNvSpPr txBox="1">
          <a:spLocks noChangeArrowheads="1"/>
        </xdr:cNvSpPr>
      </xdr:nvSpPr>
      <xdr:spPr bwMode="auto">
        <a:xfrm>
          <a:off x="11722202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339</xdr:row>
      <xdr:rowOff>0</xdr:rowOff>
    </xdr:from>
    <xdr:ext cx="95250" cy="123825"/>
    <xdr:sp macro="" textlink="">
      <xdr:nvSpPr>
        <xdr:cNvPr id="1516" name="Text Box 3"/>
        <xdr:cNvSpPr txBox="1">
          <a:spLocks noChangeArrowheads="1"/>
        </xdr:cNvSpPr>
      </xdr:nvSpPr>
      <xdr:spPr bwMode="auto">
        <a:xfrm>
          <a:off x="4968977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339</xdr:row>
      <xdr:rowOff>0</xdr:rowOff>
    </xdr:from>
    <xdr:ext cx="95250" cy="123825"/>
    <xdr:sp macro="" textlink="">
      <xdr:nvSpPr>
        <xdr:cNvPr id="1517" name="Text Box 3"/>
        <xdr:cNvSpPr txBox="1">
          <a:spLocks noChangeArrowheads="1"/>
        </xdr:cNvSpPr>
      </xdr:nvSpPr>
      <xdr:spPr bwMode="auto">
        <a:xfrm>
          <a:off x="2578202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1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1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2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2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2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2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2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2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2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2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2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2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3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3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3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3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3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3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3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3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3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3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4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4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4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4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4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4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4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4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4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4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5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5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5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5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5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5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5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5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5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5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6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6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6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6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6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6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6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6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6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6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7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7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7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7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7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7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7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7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7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7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8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8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8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8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8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8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8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8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8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8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9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9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9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9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9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9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9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9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9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59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60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60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60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60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60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60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60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60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60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60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61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61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61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61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61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61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61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61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61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61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62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62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62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62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62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62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62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162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340</xdr:row>
      <xdr:rowOff>0</xdr:rowOff>
    </xdr:from>
    <xdr:ext cx="95250" cy="123825"/>
    <xdr:sp macro="" textlink="">
      <xdr:nvSpPr>
        <xdr:cNvPr id="1628" name="Text Box 3"/>
        <xdr:cNvSpPr txBox="1">
          <a:spLocks noChangeArrowheads="1"/>
        </xdr:cNvSpPr>
      </xdr:nvSpPr>
      <xdr:spPr bwMode="auto">
        <a:xfrm>
          <a:off x="4968977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340</xdr:row>
      <xdr:rowOff>0</xdr:rowOff>
    </xdr:from>
    <xdr:ext cx="95250" cy="123825"/>
    <xdr:sp macro="" textlink="">
      <xdr:nvSpPr>
        <xdr:cNvPr id="1629" name="Text Box 3"/>
        <xdr:cNvSpPr txBox="1">
          <a:spLocks noChangeArrowheads="1"/>
        </xdr:cNvSpPr>
      </xdr:nvSpPr>
      <xdr:spPr bwMode="auto">
        <a:xfrm>
          <a:off x="2578202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3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3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3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3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3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3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3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3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3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3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4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4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4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4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4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4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4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4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4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4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5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5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5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5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5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5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5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5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5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5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6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6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6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6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6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6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6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6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6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6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7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7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7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7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7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7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7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7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7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7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8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8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8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8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8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8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8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8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8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8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9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9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9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9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9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9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9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9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9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69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0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0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0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0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0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0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0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0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0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0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1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1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1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1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1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1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1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1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1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1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2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2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2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2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2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2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2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2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2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2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3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3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3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3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3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3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3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3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3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3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2949677</xdr:colOff>
      <xdr:row>340</xdr:row>
      <xdr:rowOff>0</xdr:rowOff>
    </xdr:from>
    <xdr:ext cx="95250" cy="123825"/>
    <xdr:sp macro="" textlink="">
      <xdr:nvSpPr>
        <xdr:cNvPr id="1740" name="Text Box 3"/>
        <xdr:cNvSpPr txBox="1">
          <a:spLocks noChangeArrowheads="1"/>
        </xdr:cNvSpPr>
      </xdr:nvSpPr>
      <xdr:spPr bwMode="auto">
        <a:xfrm>
          <a:off x="11722202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340</xdr:row>
      <xdr:rowOff>0</xdr:rowOff>
    </xdr:from>
    <xdr:ext cx="95250" cy="123825"/>
    <xdr:sp macro="" textlink="">
      <xdr:nvSpPr>
        <xdr:cNvPr id="1741" name="Text Box 3"/>
        <xdr:cNvSpPr txBox="1">
          <a:spLocks noChangeArrowheads="1"/>
        </xdr:cNvSpPr>
      </xdr:nvSpPr>
      <xdr:spPr bwMode="auto">
        <a:xfrm>
          <a:off x="4968977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340</xdr:row>
      <xdr:rowOff>0</xdr:rowOff>
    </xdr:from>
    <xdr:ext cx="95250" cy="123825"/>
    <xdr:sp macro="" textlink="">
      <xdr:nvSpPr>
        <xdr:cNvPr id="1742" name="Text Box 3"/>
        <xdr:cNvSpPr txBox="1">
          <a:spLocks noChangeArrowheads="1"/>
        </xdr:cNvSpPr>
      </xdr:nvSpPr>
      <xdr:spPr bwMode="auto">
        <a:xfrm>
          <a:off x="2578202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4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4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4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4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4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4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4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5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5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5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5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5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5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5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5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5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5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6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6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6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6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6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6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6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6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6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6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7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7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7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7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7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7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7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7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7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7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8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8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8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8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8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8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8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8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8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8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9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9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9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9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9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9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9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9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9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79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0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0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0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0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0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0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0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0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0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0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1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1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1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1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1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1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1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1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1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1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2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2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2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2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2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2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2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2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2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2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3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3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3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3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3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3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3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3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3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3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4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4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4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4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4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4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4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4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4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4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5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5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185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341</xdr:row>
      <xdr:rowOff>0</xdr:rowOff>
    </xdr:from>
    <xdr:ext cx="95250" cy="123825"/>
    <xdr:sp macro="" textlink="">
      <xdr:nvSpPr>
        <xdr:cNvPr id="1853" name="Text Box 3"/>
        <xdr:cNvSpPr txBox="1">
          <a:spLocks noChangeArrowheads="1"/>
        </xdr:cNvSpPr>
      </xdr:nvSpPr>
      <xdr:spPr bwMode="auto">
        <a:xfrm>
          <a:off x="4968977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341</xdr:row>
      <xdr:rowOff>0</xdr:rowOff>
    </xdr:from>
    <xdr:ext cx="95250" cy="123825"/>
    <xdr:sp macro="" textlink="">
      <xdr:nvSpPr>
        <xdr:cNvPr id="1854" name="Text Box 3"/>
        <xdr:cNvSpPr txBox="1">
          <a:spLocks noChangeArrowheads="1"/>
        </xdr:cNvSpPr>
      </xdr:nvSpPr>
      <xdr:spPr bwMode="auto">
        <a:xfrm>
          <a:off x="2578202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5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5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5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5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5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6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6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6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6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6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6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6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6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6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6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7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7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7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7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7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7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7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7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7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7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8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8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8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8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8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8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8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8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8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8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9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9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9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9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9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9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9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9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9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89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0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0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0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0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0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0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0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0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0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0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1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1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1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1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1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1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1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1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1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1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2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2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2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2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2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2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2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2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2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2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3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3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3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3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3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3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3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3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3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3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4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4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4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4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4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4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4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4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4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4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5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5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5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5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5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5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5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5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5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5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6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6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6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6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6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2949677</xdr:colOff>
      <xdr:row>341</xdr:row>
      <xdr:rowOff>0</xdr:rowOff>
    </xdr:from>
    <xdr:ext cx="95250" cy="123825"/>
    <xdr:sp macro="" textlink="">
      <xdr:nvSpPr>
        <xdr:cNvPr id="1965" name="Text Box 3"/>
        <xdr:cNvSpPr txBox="1">
          <a:spLocks noChangeArrowheads="1"/>
        </xdr:cNvSpPr>
      </xdr:nvSpPr>
      <xdr:spPr bwMode="auto">
        <a:xfrm>
          <a:off x="11722202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341</xdr:row>
      <xdr:rowOff>0</xdr:rowOff>
    </xdr:from>
    <xdr:ext cx="95250" cy="123825"/>
    <xdr:sp macro="" textlink="">
      <xdr:nvSpPr>
        <xdr:cNvPr id="1966" name="Text Box 3"/>
        <xdr:cNvSpPr txBox="1">
          <a:spLocks noChangeArrowheads="1"/>
        </xdr:cNvSpPr>
      </xdr:nvSpPr>
      <xdr:spPr bwMode="auto">
        <a:xfrm>
          <a:off x="4968977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341</xdr:row>
      <xdr:rowOff>0</xdr:rowOff>
    </xdr:from>
    <xdr:ext cx="95250" cy="123825"/>
    <xdr:sp macro="" textlink="">
      <xdr:nvSpPr>
        <xdr:cNvPr id="1967" name="Text Box 3"/>
        <xdr:cNvSpPr txBox="1">
          <a:spLocks noChangeArrowheads="1"/>
        </xdr:cNvSpPr>
      </xdr:nvSpPr>
      <xdr:spPr bwMode="auto">
        <a:xfrm>
          <a:off x="2578202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6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6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7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7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7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7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7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7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7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7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7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7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8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8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8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8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8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8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8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8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8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8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9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9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9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9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9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9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9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9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9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199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0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0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0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0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0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0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0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0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0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0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1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1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1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1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1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1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1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1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1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1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2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2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2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2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2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2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2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2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2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2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3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3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3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3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3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3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3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3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3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3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4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4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4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4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4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4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4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4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4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4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5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5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5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5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5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5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5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5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5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5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6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6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6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6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6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6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6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6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6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6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7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7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7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7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7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7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7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207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342</xdr:row>
      <xdr:rowOff>0</xdr:rowOff>
    </xdr:from>
    <xdr:ext cx="95250" cy="123825"/>
    <xdr:sp macro="" textlink="">
      <xdr:nvSpPr>
        <xdr:cNvPr id="2078" name="Text Box 3"/>
        <xdr:cNvSpPr txBox="1">
          <a:spLocks noChangeArrowheads="1"/>
        </xdr:cNvSpPr>
      </xdr:nvSpPr>
      <xdr:spPr bwMode="auto">
        <a:xfrm>
          <a:off x="4968977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342</xdr:row>
      <xdr:rowOff>0</xdr:rowOff>
    </xdr:from>
    <xdr:ext cx="95250" cy="123825"/>
    <xdr:sp macro="" textlink="">
      <xdr:nvSpPr>
        <xdr:cNvPr id="2079" name="Text Box 3"/>
        <xdr:cNvSpPr txBox="1">
          <a:spLocks noChangeArrowheads="1"/>
        </xdr:cNvSpPr>
      </xdr:nvSpPr>
      <xdr:spPr bwMode="auto">
        <a:xfrm>
          <a:off x="2578202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08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08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08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08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08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08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08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08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08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08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09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09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09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09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09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09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09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09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09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09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0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0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0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0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0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0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0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0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0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0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1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1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1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1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1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1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1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1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1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1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2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2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2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2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2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2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2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2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2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2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3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3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3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3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3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3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3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3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3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3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4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4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4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4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4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4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4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4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4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4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5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5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5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5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5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5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5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5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5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5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6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6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6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6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6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6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6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6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6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6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7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7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7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7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7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7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7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7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7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7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8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8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8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8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8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8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8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8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8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8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2949677</xdr:colOff>
      <xdr:row>342</xdr:row>
      <xdr:rowOff>0</xdr:rowOff>
    </xdr:from>
    <xdr:ext cx="95250" cy="123825"/>
    <xdr:sp macro="" textlink="">
      <xdr:nvSpPr>
        <xdr:cNvPr id="2190" name="Text Box 3"/>
        <xdr:cNvSpPr txBox="1">
          <a:spLocks noChangeArrowheads="1"/>
        </xdr:cNvSpPr>
      </xdr:nvSpPr>
      <xdr:spPr bwMode="auto">
        <a:xfrm>
          <a:off x="11722202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342</xdr:row>
      <xdr:rowOff>0</xdr:rowOff>
    </xdr:from>
    <xdr:ext cx="95250" cy="123825"/>
    <xdr:sp macro="" textlink="">
      <xdr:nvSpPr>
        <xdr:cNvPr id="2191" name="Text Box 3"/>
        <xdr:cNvSpPr txBox="1">
          <a:spLocks noChangeArrowheads="1"/>
        </xdr:cNvSpPr>
      </xdr:nvSpPr>
      <xdr:spPr bwMode="auto">
        <a:xfrm>
          <a:off x="4968977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342</xdr:row>
      <xdr:rowOff>0</xdr:rowOff>
    </xdr:from>
    <xdr:ext cx="95250" cy="123825"/>
    <xdr:sp macro="" textlink="">
      <xdr:nvSpPr>
        <xdr:cNvPr id="2192" name="Text Box 3"/>
        <xdr:cNvSpPr txBox="1">
          <a:spLocks noChangeArrowheads="1"/>
        </xdr:cNvSpPr>
      </xdr:nvSpPr>
      <xdr:spPr bwMode="auto">
        <a:xfrm>
          <a:off x="2578202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9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9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9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9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9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9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19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0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0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0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0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0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0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0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0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0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0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1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1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1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1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1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1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1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1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1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1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2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2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2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2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2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2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2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2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2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2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3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3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3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3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3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3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3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3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3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3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4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4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4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4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4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4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4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4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4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4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5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5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5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5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5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5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5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5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5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5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6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6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6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6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6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6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6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6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6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6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7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7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7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7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7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7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7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7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7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7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8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8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8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8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8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8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8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8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8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8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9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9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9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9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9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9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9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9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9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29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30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30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230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343</xdr:row>
      <xdr:rowOff>0</xdr:rowOff>
    </xdr:from>
    <xdr:ext cx="95250" cy="123825"/>
    <xdr:sp macro="" textlink="">
      <xdr:nvSpPr>
        <xdr:cNvPr id="2303" name="Text Box 3"/>
        <xdr:cNvSpPr txBox="1">
          <a:spLocks noChangeArrowheads="1"/>
        </xdr:cNvSpPr>
      </xdr:nvSpPr>
      <xdr:spPr bwMode="auto">
        <a:xfrm>
          <a:off x="4968977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343</xdr:row>
      <xdr:rowOff>0</xdr:rowOff>
    </xdr:from>
    <xdr:ext cx="95250" cy="123825"/>
    <xdr:sp macro="" textlink="">
      <xdr:nvSpPr>
        <xdr:cNvPr id="2304" name="Text Box 3"/>
        <xdr:cNvSpPr txBox="1">
          <a:spLocks noChangeArrowheads="1"/>
        </xdr:cNvSpPr>
      </xdr:nvSpPr>
      <xdr:spPr bwMode="auto">
        <a:xfrm>
          <a:off x="2578202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0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0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0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0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0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1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1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1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1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1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1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1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1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1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1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2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2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2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2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2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2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2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2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2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2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3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3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3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3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3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3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3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3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3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3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4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4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4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4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4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4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4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4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4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4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5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5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5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5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5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5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5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5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5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5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6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6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6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6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6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6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6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6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6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6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7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7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7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7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7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7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7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7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7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7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8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8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8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8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8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8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8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8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8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8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9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9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9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9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9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9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9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9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9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39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0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0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0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0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0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0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0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0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0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0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1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1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1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1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1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2949677</xdr:colOff>
      <xdr:row>343</xdr:row>
      <xdr:rowOff>0</xdr:rowOff>
    </xdr:from>
    <xdr:ext cx="95250" cy="123825"/>
    <xdr:sp macro="" textlink="">
      <xdr:nvSpPr>
        <xdr:cNvPr id="2415" name="Text Box 3"/>
        <xdr:cNvSpPr txBox="1">
          <a:spLocks noChangeArrowheads="1"/>
        </xdr:cNvSpPr>
      </xdr:nvSpPr>
      <xdr:spPr bwMode="auto">
        <a:xfrm>
          <a:off x="11722202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343</xdr:row>
      <xdr:rowOff>0</xdr:rowOff>
    </xdr:from>
    <xdr:ext cx="95250" cy="123825"/>
    <xdr:sp macro="" textlink="">
      <xdr:nvSpPr>
        <xdr:cNvPr id="2416" name="Text Box 3"/>
        <xdr:cNvSpPr txBox="1">
          <a:spLocks noChangeArrowheads="1"/>
        </xdr:cNvSpPr>
      </xdr:nvSpPr>
      <xdr:spPr bwMode="auto">
        <a:xfrm>
          <a:off x="4968977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343</xdr:row>
      <xdr:rowOff>0</xdr:rowOff>
    </xdr:from>
    <xdr:ext cx="95250" cy="123825"/>
    <xdr:sp macro="" textlink="">
      <xdr:nvSpPr>
        <xdr:cNvPr id="2417" name="Text Box 3"/>
        <xdr:cNvSpPr txBox="1">
          <a:spLocks noChangeArrowheads="1"/>
        </xdr:cNvSpPr>
      </xdr:nvSpPr>
      <xdr:spPr bwMode="auto">
        <a:xfrm>
          <a:off x="2578202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1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1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2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2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2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2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2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2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2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2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2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2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3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3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3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3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3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3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3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3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3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3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4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4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4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4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4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4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4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4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4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4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5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5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5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5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5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5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5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5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5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5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6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6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6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6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6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6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6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6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6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6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7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7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7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7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7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7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7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7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7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7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8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8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8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8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8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8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8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8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8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8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9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9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9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9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9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9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9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9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9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49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50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50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50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50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50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50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50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50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50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50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51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51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51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51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51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51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51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51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51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51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52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52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52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52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52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52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52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252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344</xdr:row>
      <xdr:rowOff>0</xdr:rowOff>
    </xdr:from>
    <xdr:ext cx="95250" cy="123825"/>
    <xdr:sp macro="" textlink="">
      <xdr:nvSpPr>
        <xdr:cNvPr id="2528" name="Text Box 3"/>
        <xdr:cNvSpPr txBox="1">
          <a:spLocks noChangeArrowheads="1"/>
        </xdr:cNvSpPr>
      </xdr:nvSpPr>
      <xdr:spPr bwMode="auto">
        <a:xfrm>
          <a:off x="4968977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344</xdr:row>
      <xdr:rowOff>0</xdr:rowOff>
    </xdr:from>
    <xdr:ext cx="95250" cy="123825"/>
    <xdr:sp macro="" textlink="">
      <xdr:nvSpPr>
        <xdr:cNvPr id="2529" name="Text Box 3"/>
        <xdr:cNvSpPr txBox="1">
          <a:spLocks noChangeArrowheads="1"/>
        </xdr:cNvSpPr>
      </xdr:nvSpPr>
      <xdr:spPr bwMode="auto">
        <a:xfrm>
          <a:off x="2578202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3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3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3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3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3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3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3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3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3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3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4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4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4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4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4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4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4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4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4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4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5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5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5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5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5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5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5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5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5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5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6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6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6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6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6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6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6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6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6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6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7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7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7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7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7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7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7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7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7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7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8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8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8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8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8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8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8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8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8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8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9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9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9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9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9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9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9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9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9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59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0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0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0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0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0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0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0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0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0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0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1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1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1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1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1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1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1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1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1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1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2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2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2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2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2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2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2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2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2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2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3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3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3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3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3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3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3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3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3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3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2949677</xdr:colOff>
      <xdr:row>344</xdr:row>
      <xdr:rowOff>0</xdr:rowOff>
    </xdr:from>
    <xdr:ext cx="95250" cy="123825"/>
    <xdr:sp macro="" textlink="">
      <xdr:nvSpPr>
        <xdr:cNvPr id="2640" name="Text Box 3"/>
        <xdr:cNvSpPr txBox="1">
          <a:spLocks noChangeArrowheads="1"/>
        </xdr:cNvSpPr>
      </xdr:nvSpPr>
      <xdr:spPr bwMode="auto">
        <a:xfrm>
          <a:off x="11722202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344</xdr:row>
      <xdr:rowOff>0</xdr:rowOff>
    </xdr:from>
    <xdr:ext cx="95250" cy="123825"/>
    <xdr:sp macro="" textlink="">
      <xdr:nvSpPr>
        <xdr:cNvPr id="2641" name="Text Box 3"/>
        <xdr:cNvSpPr txBox="1">
          <a:spLocks noChangeArrowheads="1"/>
        </xdr:cNvSpPr>
      </xdr:nvSpPr>
      <xdr:spPr bwMode="auto">
        <a:xfrm>
          <a:off x="4968977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344</xdr:row>
      <xdr:rowOff>0</xdr:rowOff>
    </xdr:from>
    <xdr:ext cx="95250" cy="123825"/>
    <xdr:sp macro="" textlink="">
      <xdr:nvSpPr>
        <xdr:cNvPr id="2642" name="Text Box 3"/>
        <xdr:cNvSpPr txBox="1">
          <a:spLocks noChangeArrowheads="1"/>
        </xdr:cNvSpPr>
      </xdr:nvSpPr>
      <xdr:spPr bwMode="auto">
        <a:xfrm>
          <a:off x="2578202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4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4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4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4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4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4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4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5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5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5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5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5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5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5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5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5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5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6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6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6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6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6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6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6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6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6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6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7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7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7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7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7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7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7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7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7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7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8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8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8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8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8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8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8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8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8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8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9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9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9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9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9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9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9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9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9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69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0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0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0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0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0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0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0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0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0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0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1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1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1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1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1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1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1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1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1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1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2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2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2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2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2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2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2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2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2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2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3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3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3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3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3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3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3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3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3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3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4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4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4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4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4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4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4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4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4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4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5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5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275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345</xdr:row>
      <xdr:rowOff>0</xdr:rowOff>
    </xdr:from>
    <xdr:ext cx="95250" cy="123825"/>
    <xdr:sp macro="" textlink="">
      <xdr:nvSpPr>
        <xdr:cNvPr id="2753" name="Text Box 3"/>
        <xdr:cNvSpPr txBox="1">
          <a:spLocks noChangeArrowheads="1"/>
        </xdr:cNvSpPr>
      </xdr:nvSpPr>
      <xdr:spPr bwMode="auto">
        <a:xfrm>
          <a:off x="4968977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345</xdr:row>
      <xdr:rowOff>0</xdr:rowOff>
    </xdr:from>
    <xdr:ext cx="95250" cy="123825"/>
    <xdr:sp macro="" textlink="">
      <xdr:nvSpPr>
        <xdr:cNvPr id="2754" name="Text Box 3"/>
        <xdr:cNvSpPr txBox="1">
          <a:spLocks noChangeArrowheads="1"/>
        </xdr:cNvSpPr>
      </xdr:nvSpPr>
      <xdr:spPr bwMode="auto">
        <a:xfrm>
          <a:off x="2578202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5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5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5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5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5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6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6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6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6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6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6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6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6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6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6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7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7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7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7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7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7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7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7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7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7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8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8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8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8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8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8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8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8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8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8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9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9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9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9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9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9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9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9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9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79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0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0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0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0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0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0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0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0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0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0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1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1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1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1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1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1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1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1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1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1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2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2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2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2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2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2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2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2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2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2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3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3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3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3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3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3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3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3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3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3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4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4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4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4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4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4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4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4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4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4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5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5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5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5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5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5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5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5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5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5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6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6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6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6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6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2949677</xdr:colOff>
      <xdr:row>345</xdr:row>
      <xdr:rowOff>0</xdr:rowOff>
    </xdr:from>
    <xdr:ext cx="95250" cy="123825"/>
    <xdr:sp macro="" textlink="">
      <xdr:nvSpPr>
        <xdr:cNvPr id="2865" name="Text Box 3"/>
        <xdr:cNvSpPr txBox="1">
          <a:spLocks noChangeArrowheads="1"/>
        </xdr:cNvSpPr>
      </xdr:nvSpPr>
      <xdr:spPr bwMode="auto">
        <a:xfrm>
          <a:off x="11722202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345</xdr:row>
      <xdr:rowOff>0</xdr:rowOff>
    </xdr:from>
    <xdr:ext cx="95250" cy="123825"/>
    <xdr:sp macro="" textlink="">
      <xdr:nvSpPr>
        <xdr:cNvPr id="2866" name="Text Box 3"/>
        <xdr:cNvSpPr txBox="1">
          <a:spLocks noChangeArrowheads="1"/>
        </xdr:cNvSpPr>
      </xdr:nvSpPr>
      <xdr:spPr bwMode="auto">
        <a:xfrm>
          <a:off x="4968977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345</xdr:row>
      <xdr:rowOff>0</xdr:rowOff>
    </xdr:from>
    <xdr:ext cx="95250" cy="123825"/>
    <xdr:sp macro="" textlink="">
      <xdr:nvSpPr>
        <xdr:cNvPr id="2867" name="Text Box 3"/>
        <xdr:cNvSpPr txBox="1">
          <a:spLocks noChangeArrowheads="1"/>
        </xdr:cNvSpPr>
      </xdr:nvSpPr>
      <xdr:spPr bwMode="auto">
        <a:xfrm>
          <a:off x="2578202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6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6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7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7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7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7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7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7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7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7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7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7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8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8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8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8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8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8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8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8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8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8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9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9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9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9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9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9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9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9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9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89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0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0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0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0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0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0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0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0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0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0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1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1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1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1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1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1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1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1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1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1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2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2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2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2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2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2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2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2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2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2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3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3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3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3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3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3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3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3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3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3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4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4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4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4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4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4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4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4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4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4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5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5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5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5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5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5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5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5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5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5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6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6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6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6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6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6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6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6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6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6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7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7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7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7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7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7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7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297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346</xdr:row>
      <xdr:rowOff>0</xdr:rowOff>
    </xdr:from>
    <xdr:ext cx="95250" cy="123825"/>
    <xdr:sp macro="" textlink="">
      <xdr:nvSpPr>
        <xdr:cNvPr id="2978" name="Text Box 3"/>
        <xdr:cNvSpPr txBox="1">
          <a:spLocks noChangeArrowheads="1"/>
        </xdr:cNvSpPr>
      </xdr:nvSpPr>
      <xdr:spPr bwMode="auto">
        <a:xfrm>
          <a:off x="4968977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346</xdr:row>
      <xdr:rowOff>0</xdr:rowOff>
    </xdr:from>
    <xdr:ext cx="95250" cy="123825"/>
    <xdr:sp macro="" textlink="">
      <xdr:nvSpPr>
        <xdr:cNvPr id="2979" name="Text Box 3"/>
        <xdr:cNvSpPr txBox="1">
          <a:spLocks noChangeArrowheads="1"/>
        </xdr:cNvSpPr>
      </xdr:nvSpPr>
      <xdr:spPr bwMode="auto">
        <a:xfrm>
          <a:off x="2578202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298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298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298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298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298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298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298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298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298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298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299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299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299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299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299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299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299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299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299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299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0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0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0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0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0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0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0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0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0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0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1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1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1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1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1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1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1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1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1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1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2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2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2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2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2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2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2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2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2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2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3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3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3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3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3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3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3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3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3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3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4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4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4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4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4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4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4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4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4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4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5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5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5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5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5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5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5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5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5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5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6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6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6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6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6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6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6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6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6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6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7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7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7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7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7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7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7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7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7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7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8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8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8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8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8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8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8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8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8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8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2949677</xdr:colOff>
      <xdr:row>346</xdr:row>
      <xdr:rowOff>0</xdr:rowOff>
    </xdr:from>
    <xdr:ext cx="95250" cy="123825"/>
    <xdr:sp macro="" textlink="">
      <xdr:nvSpPr>
        <xdr:cNvPr id="3090" name="Text Box 3"/>
        <xdr:cNvSpPr txBox="1">
          <a:spLocks noChangeArrowheads="1"/>
        </xdr:cNvSpPr>
      </xdr:nvSpPr>
      <xdr:spPr bwMode="auto">
        <a:xfrm>
          <a:off x="11722202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346</xdr:row>
      <xdr:rowOff>0</xdr:rowOff>
    </xdr:from>
    <xdr:ext cx="95250" cy="123825"/>
    <xdr:sp macro="" textlink="">
      <xdr:nvSpPr>
        <xdr:cNvPr id="3091" name="Text Box 3"/>
        <xdr:cNvSpPr txBox="1">
          <a:spLocks noChangeArrowheads="1"/>
        </xdr:cNvSpPr>
      </xdr:nvSpPr>
      <xdr:spPr bwMode="auto">
        <a:xfrm>
          <a:off x="4968977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346</xdr:row>
      <xdr:rowOff>0</xdr:rowOff>
    </xdr:from>
    <xdr:ext cx="95250" cy="123825"/>
    <xdr:sp macro="" textlink="">
      <xdr:nvSpPr>
        <xdr:cNvPr id="3092" name="Text Box 3"/>
        <xdr:cNvSpPr txBox="1">
          <a:spLocks noChangeArrowheads="1"/>
        </xdr:cNvSpPr>
      </xdr:nvSpPr>
      <xdr:spPr bwMode="auto">
        <a:xfrm>
          <a:off x="2578202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9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9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9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9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9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9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09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0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0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0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0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0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0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0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0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0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0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1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1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1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1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1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1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1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1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1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1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2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2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2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2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2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2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2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2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2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2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3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3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3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3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3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3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3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3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3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3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4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4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4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4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4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4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4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4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4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4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5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5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5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5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5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5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5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5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5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5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6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6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6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6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6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6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6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6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6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6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7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7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7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7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7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7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7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7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7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7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8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8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8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8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8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8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8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8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8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8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9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9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9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9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9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9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9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9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9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19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20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20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320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347</xdr:row>
      <xdr:rowOff>0</xdr:rowOff>
    </xdr:from>
    <xdr:ext cx="95250" cy="123825"/>
    <xdr:sp macro="" textlink="">
      <xdr:nvSpPr>
        <xdr:cNvPr id="3203" name="Text Box 3"/>
        <xdr:cNvSpPr txBox="1">
          <a:spLocks noChangeArrowheads="1"/>
        </xdr:cNvSpPr>
      </xdr:nvSpPr>
      <xdr:spPr bwMode="auto">
        <a:xfrm>
          <a:off x="4968977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347</xdr:row>
      <xdr:rowOff>0</xdr:rowOff>
    </xdr:from>
    <xdr:ext cx="95250" cy="123825"/>
    <xdr:sp macro="" textlink="">
      <xdr:nvSpPr>
        <xdr:cNvPr id="3204" name="Text Box 3"/>
        <xdr:cNvSpPr txBox="1">
          <a:spLocks noChangeArrowheads="1"/>
        </xdr:cNvSpPr>
      </xdr:nvSpPr>
      <xdr:spPr bwMode="auto">
        <a:xfrm>
          <a:off x="2578202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0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0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0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0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0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1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1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1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1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1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1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1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1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1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1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2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2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2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2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2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2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2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2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2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2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3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3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3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3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3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3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3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3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3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3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4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4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4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4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4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4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4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4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4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4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5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5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5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5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5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5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5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5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5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5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6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6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6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6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6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6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6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6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6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6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7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7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7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7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7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7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7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7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7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7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8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8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8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8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8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8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8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8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8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8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9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9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9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9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9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9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9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9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9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29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0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0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0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0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0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0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0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0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0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0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1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1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1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1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1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2949677</xdr:colOff>
      <xdr:row>347</xdr:row>
      <xdr:rowOff>0</xdr:rowOff>
    </xdr:from>
    <xdr:ext cx="95250" cy="123825"/>
    <xdr:sp macro="" textlink="">
      <xdr:nvSpPr>
        <xdr:cNvPr id="3315" name="Text Box 3"/>
        <xdr:cNvSpPr txBox="1">
          <a:spLocks noChangeArrowheads="1"/>
        </xdr:cNvSpPr>
      </xdr:nvSpPr>
      <xdr:spPr bwMode="auto">
        <a:xfrm>
          <a:off x="11722202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347</xdr:row>
      <xdr:rowOff>0</xdr:rowOff>
    </xdr:from>
    <xdr:ext cx="95250" cy="123825"/>
    <xdr:sp macro="" textlink="">
      <xdr:nvSpPr>
        <xdr:cNvPr id="3316" name="Text Box 3"/>
        <xdr:cNvSpPr txBox="1">
          <a:spLocks noChangeArrowheads="1"/>
        </xdr:cNvSpPr>
      </xdr:nvSpPr>
      <xdr:spPr bwMode="auto">
        <a:xfrm>
          <a:off x="4968977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347</xdr:row>
      <xdr:rowOff>0</xdr:rowOff>
    </xdr:from>
    <xdr:ext cx="95250" cy="123825"/>
    <xdr:sp macro="" textlink="">
      <xdr:nvSpPr>
        <xdr:cNvPr id="3317" name="Text Box 3"/>
        <xdr:cNvSpPr txBox="1">
          <a:spLocks noChangeArrowheads="1"/>
        </xdr:cNvSpPr>
      </xdr:nvSpPr>
      <xdr:spPr bwMode="auto">
        <a:xfrm>
          <a:off x="2578202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1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1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2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2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2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2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2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2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2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2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2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2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3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3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3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3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3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3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3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3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3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3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4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4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4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4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4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4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4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4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4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4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5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5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5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5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5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5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5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5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5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5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6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6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6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6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6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6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6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6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6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6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7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7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7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7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7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7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7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7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7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7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8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8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8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8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8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8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8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8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8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8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9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9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9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9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9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9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9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9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9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39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40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40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40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40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40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40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40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40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40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40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41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41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41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41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41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41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41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41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41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41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42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42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42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42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42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42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42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342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348</xdr:row>
      <xdr:rowOff>0</xdr:rowOff>
    </xdr:from>
    <xdr:ext cx="95250" cy="123825"/>
    <xdr:sp macro="" textlink="">
      <xdr:nvSpPr>
        <xdr:cNvPr id="3428" name="Text Box 3"/>
        <xdr:cNvSpPr txBox="1">
          <a:spLocks noChangeArrowheads="1"/>
        </xdr:cNvSpPr>
      </xdr:nvSpPr>
      <xdr:spPr bwMode="auto">
        <a:xfrm>
          <a:off x="4968977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348</xdr:row>
      <xdr:rowOff>0</xdr:rowOff>
    </xdr:from>
    <xdr:ext cx="95250" cy="123825"/>
    <xdr:sp macro="" textlink="">
      <xdr:nvSpPr>
        <xdr:cNvPr id="3429" name="Text Box 3"/>
        <xdr:cNvSpPr txBox="1">
          <a:spLocks noChangeArrowheads="1"/>
        </xdr:cNvSpPr>
      </xdr:nvSpPr>
      <xdr:spPr bwMode="auto">
        <a:xfrm>
          <a:off x="2578202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3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3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3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3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3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3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3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3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3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3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4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4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4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4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4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4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4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4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4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4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5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5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5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5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5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5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5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5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5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5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6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6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6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6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6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6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6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6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6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6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7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7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7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7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7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7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7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7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7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7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8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8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8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8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8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8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8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8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8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8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9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9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9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9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9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9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9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9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9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49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0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0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0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0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0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0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0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0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0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0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1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1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1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1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1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1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1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1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1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1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2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2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2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2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2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2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2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2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2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2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3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3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3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3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3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3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3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3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3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3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2949677</xdr:colOff>
      <xdr:row>348</xdr:row>
      <xdr:rowOff>0</xdr:rowOff>
    </xdr:from>
    <xdr:ext cx="95250" cy="123825"/>
    <xdr:sp macro="" textlink="">
      <xdr:nvSpPr>
        <xdr:cNvPr id="3540" name="Text Box 3"/>
        <xdr:cNvSpPr txBox="1">
          <a:spLocks noChangeArrowheads="1"/>
        </xdr:cNvSpPr>
      </xdr:nvSpPr>
      <xdr:spPr bwMode="auto">
        <a:xfrm>
          <a:off x="11722202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348</xdr:row>
      <xdr:rowOff>0</xdr:rowOff>
    </xdr:from>
    <xdr:ext cx="95250" cy="123825"/>
    <xdr:sp macro="" textlink="">
      <xdr:nvSpPr>
        <xdr:cNvPr id="3541" name="Text Box 3"/>
        <xdr:cNvSpPr txBox="1">
          <a:spLocks noChangeArrowheads="1"/>
        </xdr:cNvSpPr>
      </xdr:nvSpPr>
      <xdr:spPr bwMode="auto">
        <a:xfrm>
          <a:off x="4968977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348</xdr:row>
      <xdr:rowOff>0</xdr:rowOff>
    </xdr:from>
    <xdr:ext cx="95250" cy="123825"/>
    <xdr:sp macro="" textlink="">
      <xdr:nvSpPr>
        <xdr:cNvPr id="3542" name="Text Box 3"/>
        <xdr:cNvSpPr txBox="1">
          <a:spLocks noChangeArrowheads="1"/>
        </xdr:cNvSpPr>
      </xdr:nvSpPr>
      <xdr:spPr bwMode="auto">
        <a:xfrm>
          <a:off x="2578202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4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4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4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4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4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4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4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5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5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5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5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5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5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5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5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5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5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6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6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6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6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6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6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6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6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6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6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7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7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7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7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7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7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7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7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7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7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8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8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8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8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8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8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8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8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8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8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9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9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9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9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9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9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9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9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9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59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0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0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0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0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0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0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0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0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0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0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1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1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1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1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1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1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1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1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1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1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2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2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2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2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2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2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2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2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2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2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3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3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3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3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3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3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3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3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3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3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4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4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4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4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4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4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4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4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4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4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5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5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365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349</xdr:row>
      <xdr:rowOff>0</xdr:rowOff>
    </xdr:from>
    <xdr:ext cx="95250" cy="123825"/>
    <xdr:sp macro="" textlink="">
      <xdr:nvSpPr>
        <xdr:cNvPr id="3653" name="Text Box 3"/>
        <xdr:cNvSpPr txBox="1">
          <a:spLocks noChangeArrowheads="1"/>
        </xdr:cNvSpPr>
      </xdr:nvSpPr>
      <xdr:spPr bwMode="auto">
        <a:xfrm>
          <a:off x="4968977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349</xdr:row>
      <xdr:rowOff>0</xdr:rowOff>
    </xdr:from>
    <xdr:ext cx="95250" cy="123825"/>
    <xdr:sp macro="" textlink="">
      <xdr:nvSpPr>
        <xdr:cNvPr id="3654" name="Text Box 3"/>
        <xdr:cNvSpPr txBox="1">
          <a:spLocks noChangeArrowheads="1"/>
        </xdr:cNvSpPr>
      </xdr:nvSpPr>
      <xdr:spPr bwMode="auto">
        <a:xfrm>
          <a:off x="2578202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5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5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5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5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5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6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6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6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6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6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6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6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6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6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6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7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7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7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7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7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7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7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7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7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7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8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8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8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8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8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8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8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8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8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8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9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9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9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9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9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9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9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9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9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69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0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0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0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0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0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0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0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0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0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0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1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1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1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1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1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1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1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1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1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1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2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2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2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2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2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2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2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2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2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2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3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3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3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3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3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3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3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3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3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3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4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4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4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4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4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4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4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4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4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4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5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5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5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5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5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5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5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5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5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5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6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6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6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6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6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2949677</xdr:colOff>
      <xdr:row>349</xdr:row>
      <xdr:rowOff>0</xdr:rowOff>
    </xdr:from>
    <xdr:ext cx="95250" cy="123825"/>
    <xdr:sp macro="" textlink="">
      <xdr:nvSpPr>
        <xdr:cNvPr id="3765" name="Text Box 3"/>
        <xdr:cNvSpPr txBox="1">
          <a:spLocks noChangeArrowheads="1"/>
        </xdr:cNvSpPr>
      </xdr:nvSpPr>
      <xdr:spPr bwMode="auto">
        <a:xfrm>
          <a:off x="11722202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349</xdr:row>
      <xdr:rowOff>0</xdr:rowOff>
    </xdr:from>
    <xdr:ext cx="95250" cy="123825"/>
    <xdr:sp macro="" textlink="">
      <xdr:nvSpPr>
        <xdr:cNvPr id="3766" name="Text Box 3"/>
        <xdr:cNvSpPr txBox="1">
          <a:spLocks noChangeArrowheads="1"/>
        </xdr:cNvSpPr>
      </xdr:nvSpPr>
      <xdr:spPr bwMode="auto">
        <a:xfrm>
          <a:off x="4968977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349</xdr:row>
      <xdr:rowOff>0</xdr:rowOff>
    </xdr:from>
    <xdr:ext cx="95250" cy="123825"/>
    <xdr:sp macro="" textlink="">
      <xdr:nvSpPr>
        <xdr:cNvPr id="3767" name="Text Box 3"/>
        <xdr:cNvSpPr txBox="1">
          <a:spLocks noChangeArrowheads="1"/>
        </xdr:cNvSpPr>
      </xdr:nvSpPr>
      <xdr:spPr bwMode="auto">
        <a:xfrm>
          <a:off x="2578202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6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6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7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7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7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7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7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7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7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7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7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7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8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8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8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8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8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8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8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8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8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8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9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9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9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9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9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9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9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9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9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79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0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0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0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0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0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0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0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0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0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0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1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1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1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1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1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1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1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1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1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1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2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2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2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2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2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2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2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2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2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2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3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3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3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3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3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3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3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3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3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3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4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4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4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4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4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4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4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4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4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4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5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5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5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5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5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5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5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5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5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5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6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6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6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6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6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6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6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6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6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6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7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7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7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7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7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7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7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387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350</xdr:row>
      <xdr:rowOff>0</xdr:rowOff>
    </xdr:from>
    <xdr:ext cx="95250" cy="123825"/>
    <xdr:sp macro="" textlink="">
      <xdr:nvSpPr>
        <xdr:cNvPr id="3878" name="Text Box 3"/>
        <xdr:cNvSpPr txBox="1">
          <a:spLocks noChangeArrowheads="1"/>
        </xdr:cNvSpPr>
      </xdr:nvSpPr>
      <xdr:spPr bwMode="auto">
        <a:xfrm>
          <a:off x="4968977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350</xdr:row>
      <xdr:rowOff>0</xdr:rowOff>
    </xdr:from>
    <xdr:ext cx="95250" cy="123825"/>
    <xdr:sp macro="" textlink="">
      <xdr:nvSpPr>
        <xdr:cNvPr id="3879" name="Text Box 3"/>
        <xdr:cNvSpPr txBox="1">
          <a:spLocks noChangeArrowheads="1"/>
        </xdr:cNvSpPr>
      </xdr:nvSpPr>
      <xdr:spPr bwMode="auto">
        <a:xfrm>
          <a:off x="2578202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88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88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88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88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88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88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88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88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88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88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89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89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89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89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89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89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89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89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89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89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0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0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0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0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0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0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0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0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0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0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1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1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1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1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1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1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1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1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1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1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2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2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2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2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2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2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2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2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2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2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3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3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3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3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3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3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3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3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3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3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4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4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4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4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4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4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4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4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4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4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5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5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5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5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5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5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5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5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5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5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6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6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6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6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6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6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6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6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6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6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7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7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7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7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7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7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7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7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7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7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8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8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8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8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8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8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8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8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8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8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2949677</xdr:colOff>
      <xdr:row>350</xdr:row>
      <xdr:rowOff>0</xdr:rowOff>
    </xdr:from>
    <xdr:ext cx="95250" cy="123825"/>
    <xdr:sp macro="" textlink="">
      <xdr:nvSpPr>
        <xdr:cNvPr id="3990" name="Text Box 3"/>
        <xdr:cNvSpPr txBox="1">
          <a:spLocks noChangeArrowheads="1"/>
        </xdr:cNvSpPr>
      </xdr:nvSpPr>
      <xdr:spPr bwMode="auto">
        <a:xfrm>
          <a:off x="11722202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350</xdr:row>
      <xdr:rowOff>0</xdr:rowOff>
    </xdr:from>
    <xdr:ext cx="95250" cy="123825"/>
    <xdr:sp macro="" textlink="">
      <xdr:nvSpPr>
        <xdr:cNvPr id="3991" name="Text Box 3"/>
        <xdr:cNvSpPr txBox="1">
          <a:spLocks noChangeArrowheads="1"/>
        </xdr:cNvSpPr>
      </xdr:nvSpPr>
      <xdr:spPr bwMode="auto">
        <a:xfrm>
          <a:off x="4968977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350</xdr:row>
      <xdr:rowOff>0</xdr:rowOff>
    </xdr:from>
    <xdr:ext cx="95250" cy="123825"/>
    <xdr:sp macro="" textlink="">
      <xdr:nvSpPr>
        <xdr:cNvPr id="3992" name="Text Box 3"/>
        <xdr:cNvSpPr txBox="1">
          <a:spLocks noChangeArrowheads="1"/>
        </xdr:cNvSpPr>
      </xdr:nvSpPr>
      <xdr:spPr bwMode="auto">
        <a:xfrm>
          <a:off x="2578202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9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9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9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9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9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9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399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0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0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0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0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0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0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0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0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0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0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1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1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1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1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1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1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1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1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1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1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2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2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2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2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2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2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2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2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2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2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3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3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3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3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3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3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3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3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3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3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4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4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4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4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4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4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4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4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4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4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5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5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5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5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5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5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5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5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5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5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6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6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6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6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6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6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6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6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6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6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7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7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7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7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7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7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7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7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7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7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8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8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8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8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8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8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8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8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8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8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9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9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9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9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9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9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9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9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9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09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10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10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410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351</xdr:row>
      <xdr:rowOff>0</xdr:rowOff>
    </xdr:from>
    <xdr:ext cx="95250" cy="123825"/>
    <xdr:sp macro="" textlink="">
      <xdr:nvSpPr>
        <xdr:cNvPr id="4103" name="Text Box 3"/>
        <xdr:cNvSpPr txBox="1">
          <a:spLocks noChangeArrowheads="1"/>
        </xdr:cNvSpPr>
      </xdr:nvSpPr>
      <xdr:spPr bwMode="auto">
        <a:xfrm>
          <a:off x="4968977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351</xdr:row>
      <xdr:rowOff>0</xdr:rowOff>
    </xdr:from>
    <xdr:ext cx="95250" cy="123825"/>
    <xdr:sp macro="" textlink="">
      <xdr:nvSpPr>
        <xdr:cNvPr id="4104" name="Text Box 3"/>
        <xdr:cNvSpPr txBox="1">
          <a:spLocks noChangeArrowheads="1"/>
        </xdr:cNvSpPr>
      </xdr:nvSpPr>
      <xdr:spPr bwMode="auto">
        <a:xfrm>
          <a:off x="2578202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0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0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0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0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0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1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1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1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1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1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1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1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1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1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1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2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2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2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2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2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2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2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2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2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2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3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3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3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3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3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3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3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3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3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3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4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4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4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4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4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4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4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4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4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4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5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5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5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5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5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5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5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5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5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5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6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6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6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6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6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6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6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6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6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6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7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7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7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7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7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7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7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7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7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7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8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8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8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8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8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8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8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8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8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8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9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9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9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9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9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9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9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9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9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19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0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0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0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0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0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0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0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0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0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0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1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1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1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1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1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2949677</xdr:colOff>
      <xdr:row>351</xdr:row>
      <xdr:rowOff>0</xdr:rowOff>
    </xdr:from>
    <xdr:ext cx="95250" cy="123825"/>
    <xdr:sp macro="" textlink="">
      <xdr:nvSpPr>
        <xdr:cNvPr id="4215" name="Text Box 3"/>
        <xdr:cNvSpPr txBox="1">
          <a:spLocks noChangeArrowheads="1"/>
        </xdr:cNvSpPr>
      </xdr:nvSpPr>
      <xdr:spPr bwMode="auto">
        <a:xfrm>
          <a:off x="11722202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351</xdr:row>
      <xdr:rowOff>0</xdr:rowOff>
    </xdr:from>
    <xdr:ext cx="95250" cy="123825"/>
    <xdr:sp macro="" textlink="">
      <xdr:nvSpPr>
        <xdr:cNvPr id="4216" name="Text Box 3"/>
        <xdr:cNvSpPr txBox="1">
          <a:spLocks noChangeArrowheads="1"/>
        </xdr:cNvSpPr>
      </xdr:nvSpPr>
      <xdr:spPr bwMode="auto">
        <a:xfrm>
          <a:off x="4968977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351</xdr:row>
      <xdr:rowOff>0</xdr:rowOff>
    </xdr:from>
    <xdr:ext cx="95250" cy="123825"/>
    <xdr:sp macro="" textlink="">
      <xdr:nvSpPr>
        <xdr:cNvPr id="4217" name="Text Box 3"/>
        <xdr:cNvSpPr txBox="1">
          <a:spLocks noChangeArrowheads="1"/>
        </xdr:cNvSpPr>
      </xdr:nvSpPr>
      <xdr:spPr bwMode="auto">
        <a:xfrm>
          <a:off x="2578202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1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1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2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2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2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2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2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2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2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2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2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2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3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3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3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3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3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3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3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3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3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3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4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4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4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4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4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4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4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4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4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4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5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5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5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5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5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5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5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5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5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5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6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6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6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6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6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6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6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6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6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6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7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7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7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7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7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7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7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7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7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7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8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8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8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8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8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8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8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8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8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8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9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9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9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9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9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9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9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9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9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29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30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30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30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30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30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30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30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30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30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30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31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31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31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31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31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31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31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31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31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31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32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32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32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32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32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32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32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432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352</xdr:row>
      <xdr:rowOff>0</xdr:rowOff>
    </xdr:from>
    <xdr:ext cx="95250" cy="123825"/>
    <xdr:sp macro="" textlink="">
      <xdr:nvSpPr>
        <xdr:cNvPr id="4328" name="Text Box 3"/>
        <xdr:cNvSpPr txBox="1">
          <a:spLocks noChangeArrowheads="1"/>
        </xdr:cNvSpPr>
      </xdr:nvSpPr>
      <xdr:spPr bwMode="auto">
        <a:xfrm>
          <a:off x="4968977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352</xdr:row>
      <xdr:rowOff>0</xdr:rowOff>
    </xdr:from>
    <xdr:ext cx="95250" cy="123825"/>
    <xdr:sp macro="" textlink="">
      <xdr:nvSpPr>
        <xdr:cNvPr id="4329" name="Text Box 3"/>
        <xdr:cNvSpPr txBox="1">
          <a:spLocks noChangeArrowheads="1"/>
        </xdr:cNvSpPr>
      </xdr:nvSpPr>
      <xdr:spPr bwMode="auto">
        <a:xfrm>
          <a:off x="2578202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3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3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3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3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3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3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3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3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3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3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4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4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4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4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4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4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4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4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4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4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5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5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5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5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5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5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5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5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5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5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6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6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6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6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6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6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6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6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6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6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7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7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7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7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7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7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7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7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7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7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8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8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8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8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8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8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8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8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8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8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9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9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9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9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9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9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9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9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9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39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0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0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0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0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0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0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0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0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0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0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1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1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1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1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1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1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1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1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1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1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2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2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2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2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2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2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2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2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2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2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3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3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3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3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3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3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3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3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3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3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2949677</xdr:colOff>
      <xdr:row>352</xdr:row>
      <xdr:rowOff>0</xdr:rowOff>
    </xdr:from>
    <xdr:ext cx="95250" cy="123825"/>
    <xdr:sp macro="" textlink="">
      <xdr:nvSpPr>
        <xdr:cNvPr id="4440" name="Text Box 3"/>
        <xdr:cNvSpPr txBox="1">
          <a:spLocks noChangeArrowheads="1"/>
        </xdr:cNvSpPr>
      </xdr:nvSpPr>
      <xdr:spPr bwMode="auto">
        <a:xfrm>
          <a:off x="11722202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352</xdr:row>
      <xdr:rowOff>0</xdr:rowOff>
    </xdr:from>
    <xdr:ext cx="95250" cy="123825"/>
    <xdr:sp macro="" textlink="">
      <xdr:nvSpPr>
        <xdr:cNvPr id="4441" name="Text Box 3"/>
        <xdr:cNvSpPr txBox="1">
          <a:spLocks noChangeArrowheads="1"/>
        </xdr:cNvSpPr>
      </xdr:nvSpPr>
      <xdr:spPr bwMode="auto">
        <a:xfrm>
          <a:off x="4968977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352</xdr:row>
      <xdr:rowOff>0</xdr:rowOff>
    </xdr:from>
    <xdr:ext cx="95250" cy="123825"/>
    <xdr:sp macro="" textlink="">
      <xdr:nvSpPr>
        <xdr:cNvPr id="4442" name="Text Box 3"/>
        <xdr:cNvSpPr txBox="1">
          <a:spLocks noChangeArrowheads="1"/>
        </xdr:cNvSpPr>
      </xdr:nvSpPr>
      <xdr:spPr bwMode="auto">
        <a:xfrm>
          <a:off x="2578202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4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4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4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4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4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4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4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5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5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5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5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5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5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5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5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5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5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6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6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6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6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6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6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6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6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6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6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7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7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7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7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7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7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7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7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7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7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8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8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8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8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8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8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8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8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8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8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9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9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9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9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9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9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9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9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9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49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0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0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0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0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0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0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0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0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0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0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1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1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1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1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1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1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1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1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1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1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2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2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2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2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2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2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2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2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2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2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3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3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3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3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3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3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3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3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3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3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4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4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4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4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4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4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4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4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4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4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5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5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455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353</xdr:row>
      <xdr:rowOff>0</xdr:rowOff>
    </xdr:from>
    <xdr:ext cx="95250" cy="123825"/>
    <xdr:sp macro="" textlink="">
      <xdr:nvSpPr>
        <xdr:cNvPr id="4553" name="Text Box 3"/>
        <xdr:cNvSpPr txBox="1">
          <a:spLocks noChangeArrowheads="1"/>
        </xdr:cNvSpPr>
      </xdr:nvSpPr>
      <xdr:spPr bwMode="auto">
        <a:xfrm>
          <a:off x="4968977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353</xdr:row>
      <xdr:rowOff>0</xdr:rowOff>
    </xdr:from>
    <xdr:ext cx="95250" cy="123825"/>
    <xdr:sp macro="" textlink="">
      <xdr:nvSpPr>
        <xdr:cNvPr id="4554" name="Text Box 3"/>
        <xdr:cNvSpPr txBox="1">
          <a:spLocks noChangeArrowheads="1"/>
        </xdr:cNvSpPr>
      </xdr:nvSpPr>
      <xdr:spPr bwMode="auto">
        <a:xfrm>
          <a:off x="2578202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5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5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5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5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5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6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6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6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6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6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6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6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6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6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6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7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7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7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7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7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7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7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7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7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7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8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8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8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8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8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8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8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8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8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8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9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9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9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9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9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9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9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9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9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59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0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0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0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0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0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0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0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0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0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0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1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1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1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1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1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1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1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1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1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1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2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2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2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2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2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2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2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2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2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2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3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3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3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3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3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3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3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3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3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3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4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4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4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4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4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4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4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4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4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4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5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5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5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5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5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5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5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5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5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5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6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6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6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6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6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2949677</xdr:colOff>
      <xdr:row>353</xdr:row>
      <xdr:rowOff>0</xdr:rowOff>
    </xdr:from>
    <xdr:ext cx="95250" cy="123825"/>
    <xdr:sp macro="" textlink="">
      <xdr:nvSpPr>
        <xdr:cNvPr id="4665" name="Text Box 3"/>
        <xdr:cNvSpPr txBox="1">
          <a:spLocks noChangeArrowheads="1"/>
        </xdr:cNvSpPr>
      </xdr:nvSpPr>
      <xdr:spPr bwMode="auto">
        <a:xfrm>
          <a:off x="11722202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353</xdr:row>
      <xdr:rowOff>0</xdr:rowOff>
    </xdr:from>
    <xdr:ext cx="95250" cy="123825"/>
    <xdr:sp macro="" textlink="">
      <xdr:nvSpPr>
        <xdr:cNvPr id="4666" name="Text Box 3"/>
        <xdr:cNvSpPr txBox="1">
          <a:spLocks noChangeArrowheads="1"/>
        </xdr:cNvSpPr>
      </xdr:nvSpPr>
      <xdr:spPr bwMode="auto">
        <a:xfrm>
          <a:off x="4968977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15977</xdr:colOff>
      <xdr:row>353</xdr:row>
      <xdr:rowOff>161925</xdr:rowOff>
    </xdr:from>
    <xdr:ext cx="95250" cy="123825"/>
    <xdr:sp macro="" textlink="">
      <xdr:nvSpPr>
        <xdr:cNvPr id="4667" name="Text Box 3"/>
        <xdr:cNvSpPr txBox="1">
          <a:spLocks noChangeArrowheads="1"/>
        </xdr:cNvSpPr>
      </xdr:nvSpPr>
      <xdr:spPr bwMode="auto">
        <a:xfrm>
          <a:off x="2597252" y="89163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6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6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7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7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7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7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7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7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7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7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7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7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8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8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8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8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8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8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8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8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8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8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9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9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9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9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9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9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9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9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9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69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0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0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0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0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0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0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0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0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0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0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1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1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1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1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1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1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1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1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1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1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2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2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2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2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2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2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2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2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2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2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3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3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3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3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3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3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3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3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3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3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4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4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4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4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4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4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4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4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4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4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5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5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5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5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5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5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5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5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5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5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6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6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6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6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6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6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6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6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6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6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7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7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7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7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7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7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7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477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354</xdr:row>
      <xdr:rowOff>0</xdr:rowOff>
    </xdr:from>
    <xdr:ext cx="95250" cy="123825"/>
    <xdr:sp macro="" textlink="">
      <xdr:nvSpPr>
        <xdr:cNvPr id="4778" name="Text Box 3"/>
        <xdr:cNvSpPr txBox="1">
          <a:spLocks noChangeArrowheads="1"/>
        </xdr:cNvSpPr>
      </xdr:nvSpPr>
      <xdr:spPr bwMode="auto">
        <a:xfrm>
          <a:off x="4968977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354</xdr:row>
      <xdr:rowOff>0</xdr:rowOff>
    </xdr:from>
    <xdr:ext cx="95250" cy="123825"/>
    <xdr:sp macro="" textlink="">
      <xdr:nvSpPr>
        <xdr:cNvPr id="4779" name="Text Box 3"/>
        <xdr:cNvSpPr txBox="1">
          <a:spLocks noChangeArrowheads="1"/>
        </xdr:cNvSpPr>
      </xdr:nvSpPr>
      <xdr:spPr bwMode="auto">
        <a:xfrm>
          <a:off x="2578202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78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78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78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78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78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78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78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78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78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78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79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79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79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79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79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79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79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79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79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79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0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0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0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0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0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0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0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0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0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0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1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1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1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1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1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1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1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1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1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1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2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2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2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2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2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2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2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2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2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2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3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3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3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3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3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3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3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3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3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3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4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4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4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4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4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4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4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4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4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4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5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5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5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5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5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5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5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5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5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5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6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6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6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6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6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6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6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6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6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6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7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7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7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7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7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7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7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7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7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7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8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8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8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8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8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8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8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8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8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8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2949677</xdr:colOff>
      <xdr:row>354</xdr:row>
      <xdr:rowOff>0</xdr:rowOff>
    </xdr:from>
    <xdr:ext cx="95250" cy="123825"/>
    <xdr:sp macro="" textlink="">
      <xdr:nvSpPr>
        <xdr:cNvPr id="4890" name="Text Box 3"/>
        <xdr:cNvSpPr txBox="1">
          <a:spLocks noChangeArrowheads="1"/>
        </xdr:cNvSpPr>
      </xdr:nvSpPr>
      <xdr:spPr bwMode="auto">
        <a:xfrm>
          <a:off x="11722202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354</xdr:row>
      <xdr:rowOff>0</xdr:rowOff>
    </xdr:from>
    <xdr:ext cx="95250" cy="123825"/>
    <xdr:sp macro="" textlink="">
      <xdr:nvSpPr>
        <xdr:cNvPr id="4891" name="Text Box 3"/>
        <xdr:cNvSpPr txBox="1">
          <a:spLocks noChangeArrowheads="1"/>
        </xdr:cNvSpPr>
      </xdr:nvSpPr>
      <xdr:spPr bwMode="auto">
        <a:xfrm>
          <a:off x="4968977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354</xdr:row>
      <xdr:rowOff>0</xdr:rowOff>
    </xdr:from>
    <xdr:ext cx="95250" cy="123825"/>
    <xdr:sp macro="" textlink="">
      <xdr:nvSpPr>
        <xdr:cNvPr id="4892" name="Text Box 3"/>
        <xdr:cNvSpPr txBox="1">
          <a:spLocks noChangeArrowheads="1"/>
        </xdr:cNvSpPr>
      </xdr:nvSpPr>
      <xdr:spPr bwMode="auto">
        <a:xfrm>
          <a:off x="2578202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9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9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9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9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9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9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89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0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0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0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0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0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0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0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0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0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0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1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1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1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1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1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1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1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1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1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1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2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2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2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2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2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2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2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2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2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2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3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3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3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3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3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3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3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3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3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3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4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4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4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4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4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4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4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4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4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4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5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5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5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5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5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5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5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5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5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5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6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6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6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6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6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6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6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6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6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6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7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7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7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7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7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7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7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7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7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7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8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8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8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8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8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8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8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8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8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8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9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9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9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9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9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9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9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9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9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499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500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500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500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355</xdr:row>
      <xdr:rowOff>0</xdr:rowOff>
    </xdr:from>
    <xdr:ext cx="95250" cy="123825"/>
    <xdr:sp macro="" textlink="">
      <xdr:nvSpPr>
        <xdr:cNvPr id="5003" name="Text Box 3"/>
        <xdr:cNvSpPr txBox="1">
          <a:spLocks noChangeArrowheads="1"/>
        </xdr:cNvSpPr>
      </xdr:nvSpPr>
      <xdr:spPr bwMode="auto">
        <a:xfrm>
          <a:off x="4968977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355</xdr:row>
      <xdr:rowOff>0</xdr:rowOff>
    </xdr:from>
    <xdr:ext cx="95250" cy="123825"/>
    <xdr:sp macro="" textlink="">
      <xdr:nvSpPr>
        <xdr:cNvPr id="5004" name="Text Box 3"/>
        <xdr:cNvSpPr txBox="1">
          <a:spLocks noChangeArrowheads="1"/>
        </xdr:cNvSpPr>
      </xdr:nvSpPr>
      <xdr:spPr bwMode="auto">
        <a:xfrm>
          <a:off x="2578202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0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0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0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0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0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1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1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1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1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1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1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1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1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1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1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2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2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2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2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2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2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2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2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2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2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3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3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3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3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3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3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3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3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3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3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4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4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4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4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4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4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4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4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4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4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5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5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5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5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5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5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5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5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5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5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6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6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6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6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6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6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6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6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6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6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7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7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7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7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7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7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7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7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7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7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8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8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8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8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8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8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8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8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8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8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9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9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9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9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9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9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9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9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9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09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0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0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0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0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0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0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0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0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0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0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1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1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1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1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1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2949677</xdr:colOff>
      <xdr:row>355</xdr:row>
      <xdr:rowOff>0</xdr:rowOff>
    </xdr:from>
    <xdr:ext cx="95250" cy="123825"/>
    <xdr:sp macro="" textlink="">
      <xdr:nvSpPr>
        <xdr:cNvPr id="5115" name="Text Box 3"/>
        <xdr:cNvSpPr txBox="1">
          <a:spLocks noChangeArrowheads="1"/>
        </xdr:cNvSpPr>
      </xdr:nvSpPr>
      <xdr:spPr bwMode="auto">
        <a:xfrm>
          <a:off x="11722202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355</xdr:row>
      <xdr:rowOff>0</xdr:rowOff>
    </xdr:from>
    <xdr:ext cx="95250" cy="123825"/>
    <xdr:sp macro="" textlink="">
      <xdr:nvSpPr>
        <xdr:cNvPr id="5116" name="Text Box 3"/>
        <xdr:cNvSpPr txBox="1">
          <a:spLocks noChangeArrowheads="1"/>
        </xdr:cNvSpPr>
      </xdr:nvSpPr>
      <xdr:spPr bwMode="auto">
        <a:xfrm>
          <a:off x="4968977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355</xdr:row>
      <xdr:rowOff>0</xdr:rowOff>
    </xdr:from>
    <xdr:ext cx="95250" cy="123825"/>
    <xdr:sp macro="" textlink="">
      <xdr:nvSpPr>
        <xdr:cNvPr id="5117" name="Text Box 3"/>
        <xdr:cNvSpPr txBox="1">
          <a:spLocks noChangeArrowheads="1"/>
        </xdr:cNvSpPr>
      </xdr:nvSpPr>
      <xdr:spPr bwMode="auto">
        <a:xfrm>
          <a:off x="2578202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1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1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2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2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2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2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2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2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2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2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2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2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3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3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3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3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3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3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3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3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3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3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4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4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4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4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4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4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4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4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4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4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5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5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5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5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5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5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5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5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5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5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6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6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6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6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6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6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6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6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6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6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7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7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7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7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7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7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7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7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7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7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8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8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8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8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8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8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8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8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8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8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9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9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9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9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9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9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9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9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9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19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20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20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20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20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20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20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20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20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20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20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21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21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21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21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21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21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21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21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21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21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22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22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22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22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22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22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22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522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356</xdr:row>
      <xdr:rowOff>0</xdr:rowOff>
    </xdr:from>
    <xdr:ext cx="95250" cy="123825"/>
    <xdr:sp macro="" textlink="">
      <xdr:nvSpPr>
        <xdr:cNvPr id="5228" name="Text Box 3"/>
        <xdr:cNvSpPr txBox="1">
          <a:spLocks noChangeArrowheads="1"/>
        </xdr:cNvSpPr>
      </xdr:nvSpPr>
      <xdr:spPr bwMode="auto">
        <a:xfrm>
          <a:off x="4968977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356</xdr:row>
      <xdr:rowOff>0</xdr:rowOff>
    </xdr:from>
    <xdr:ext cx="95250" cy="123825"/>
    <xdr:sp macro="" textlink="">
      <xdr:nvSpPr>
        <xdr:cNvPr id="5229" name="Text Box 3"/>
        <xdr:cNvSpPr txBox="1">
          <a:spLocks noChangeArrowheads="1"/>
        </xdr:cNvSpPr>
      </xdr:nvSpPr>
      <xdr:spPr bwMode="auto">
        <a:xfrm>
          <a:off x="2578202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3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3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3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3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3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3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3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3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3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3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4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4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4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4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4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4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4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4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4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4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5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5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5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5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5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5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5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5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5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5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6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6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6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6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6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6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6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6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6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6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7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7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7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7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7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7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7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7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7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7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8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8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8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8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8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8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8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8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8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8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9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9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9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9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9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9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9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9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9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29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0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0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0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0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0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0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0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0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0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0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1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1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1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1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1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1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1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1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1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1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2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2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2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2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2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2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2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2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2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2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3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3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3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3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3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3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3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3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3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3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2949677</xdr:colOff>
      <xdr:row>356</xdr:row>
      <xdr:rowOff>0</xdr:rowOff>
    </xdr:from>
    <xdr:ext cx="95250" cy="123825"/>
    <xdr:sp macro="" textlink="">
      <xdr:nvSpPr>
        <xdr:cNvPr id="5340" name="Text Box 3"/>
        <xdr:cNvSpPr txBox="1">
          <a:spLocks noChangeArrowheads="1"/>
        </xdr:cNvSpPr>
      </xdr:nvSpPr>
      <xdr:spPr bwMode="auto">
        <a:xfrm>
          <a:off x="11722202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356</xdr:row>
      <xdr:rowOff>0</xdr:rowOff>
    </xdr:from>
    <xdr:ext cx="95250" cy="123825"/>
    <xdr:sp macro="" textlink="">
      <xdr:nvSpPr>
        <xdr:cNvPr id="5341" name="Text Box 3"/>
        <xdr:cNvSpPr txBox="1">
          <a:spLocks noChangeArrowheads="1"/>
        </xdr:cNvSpPr>
      </xdr:nvSpPr>
      <xdr:spPr bwMode="auto">
        <a:xfrm>
          <a:off x="4968977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356</xdr:row>
      <xdr:rowOff>0</xdr:rowOff>
    </xdr:from>
    <xdr:ext cx="95250" cy="123825"/>
    <xdr:sp macro="" textlink="">
      <xdr:nvSpPr>
        <xdr:cNvPr id="5342" name="Text Box 3"/>
        <xdr:cNvSpPr txBox="1">
          <a:spLocks noChangeArrowheads="1"/>
        </xdr:cNvSpPr>
      </xdr:nvSpPr>
      <xdr:spPr bwMode="auto">
        <a:xfrm>
          <a:off x="2578202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4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4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4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4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4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4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4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5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5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5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5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5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5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5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5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5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5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6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6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6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6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6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6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6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6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6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6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7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7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7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7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7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7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7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7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7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7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8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8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8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8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8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8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8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8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8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8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9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9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9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9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9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9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9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9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9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39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0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0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0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0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0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0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0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0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0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0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1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1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1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1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1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1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1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1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1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1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2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2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2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2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2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2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2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2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2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2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3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3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3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3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3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3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3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3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3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3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4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4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4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4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4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4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4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4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4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4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5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5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545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357</xdr:row>
      <xdr:rowOff>0</xdr:rowOff>
    </xdr:from>
    <xdr:ext cx="95250" cy="123825"/>
    <xdr:sp macro="" textlink="">
      <xdr:nvSpPr>
        <xdr:cNvPr id="5453" name="Text Box 3"/>
        <xdr:cNvSpPr txBox="1">
          <a:spLocks noChangeArrowheads="1"/>
        </xdr:cNvSpPr>
      </xdr:nvSpPr>
      <xdr:spPr bwMode="auto">
        <a:xfrm>
          <a:off x="4968977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357</xdr:row>
      <xdr:rowOff>0</xdr:rowOff>
    </xdr:from>
    <xdr:ext cx="95250" cy="123825"/>
    <xdr:sp macro="" textlink="">
      <xdr:nvSpPr>
        <xdr:cNvPr id="5454" name="Text Box 3"/>
        <xdr:cNvSpPr txBox="1">
          <a:spLocks noChangeArrowheads="1"/>
        </xdr:cNvSpPr>
      </xdr:nvSpPr>
      <xdr:spPr bwMode="auto">
        <a:xfrm>
          <a:off x="2578202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5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5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5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5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5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6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6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6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6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6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6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6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6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6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6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7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7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7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7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7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7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7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7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7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7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8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8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8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8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8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8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8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8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8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8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9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9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9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9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9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9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9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9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9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49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0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0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0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0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0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0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0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0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0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0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1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1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1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1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1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1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1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1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1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1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2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2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2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2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2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2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2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2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2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2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3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3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3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3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3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3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3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3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3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3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4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4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4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4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4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4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4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4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4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4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5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5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5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5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5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5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5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5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5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5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6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6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6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6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6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2949677</xdr:colOff>
      <xdr:row>357</xdr:row>
      <xdr:rowOff>0</xdr:rowOff>
    </xdr:from>
    <xdr:ext cx="95250" cy="123825"/>
    <xdr:sp macro="" textlink="">
      <xdr:nvSpPr>
        <xdr:cNvPr id="5565" name="Text Box 3"/>
        <xdr:cNvSpPr txBox="1">
          <a:spLocks noChangeArrowheads="1"/>
        </xdr:cNvSpPr>
      </xdr:nvSpPr>
      <xdr:spPr bwMode="auto">
        <a:xfrm>
          <a:off x="11722202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357</xdr:row>
      <xdr:rowOff>0</xdr:rowOff>
    </xdr:from>
    <xdr:ext cx="95250" cy="123825"/>
    <xdr:sp macro="" textlink="">
      <xdr:nvSpPr>
        <xdr:cNvPr id="5566" name="Text Box 3"/>
        <xdr:cNvSpPr txBox="1">
          <a:spLocks noChangeArrowheads="1"/>
        </xdr:cNvSpPr>
      </xdr:nvSpPr>
      <xdr:spPr bwMode="auto">
        <a:xfrm>
          <a:off x="4968977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357</xdr:row>
      <xdr:rowOff>0</xdr:rowOff>
    </xdr:from>
    <xdr:ext cx="95250" cy="123825"/>
    <xdr:sp macro="" textlink="">
      <xdr:nvSpPr>
        <xdr:cNvPr id="5567" name="Text Box 3"/>
        <xdr:cNvSpPr txBox="1">
          <a:spLocks noChangeArrowheads="1"/>
        </xdr:cNvSpPr>
      </xdr:nvSpPr>
      <xdr:spPr bwMode="auto">
        <a:xfrm>
          <a:off x="2578202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6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6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7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7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7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7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7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7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7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7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7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7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8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8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8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8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8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8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8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8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8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8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9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9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9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9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9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9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9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9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9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59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0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0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0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0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0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0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0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0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0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0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1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1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1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1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1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1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1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1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1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1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2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2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2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2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2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2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2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2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2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2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3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3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3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3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3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3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3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3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3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3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4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4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4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4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4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4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4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4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4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4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5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5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5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5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5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5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5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5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5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5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6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6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6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6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6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6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6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6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6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6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7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7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7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7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7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7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7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567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358</xdr:row>
      <xdr:rowOff>0</xdr:rowOff>
    </xdr:from>
    <xdr:ext cx="95250" cy="123825"/>
    <xdr:sp macro="" textlink="">
      <xdr:nvSpPr>
        <xdr:cNvPr id="5678" name="Text Box 3"/>
        <xdr:cNvSpPr txBox="1">
          <a:spLocks noChangeArrowheads="1"/>
        </xdr:cNvSpPr>
      </xdr:nvSpPr>
      <xdr:spPr bwMode="auto">
        <a:xfrm>
          <a:off x="4968977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358</xdr:row>
      <xdr:rowOff>0</xdr:rowOff>
    </xdr:from>
    <xdr:ext cx="95250" cy="123825"/>
    <xdr:sp macro="" textlink="">
      <xdr:nvSpPr>
        <xdr:cNvPr id="5679" name="Text Box 3"/>
        <xdr:cNvSpPr txBox="1">
          <a:spLocks noChangeArrowheads="1"/>
        </xdr:cNvSpPr>
      </xdr:nvSpPr>
      <xdr:spPr bwMode="auto">
        <a:xfrm>
          <a:off x="2578202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68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68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68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68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68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68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68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68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68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68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69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69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69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69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69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69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69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69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69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69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0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0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0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0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0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0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0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0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0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0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1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1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1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1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1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1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1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1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1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1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2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2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2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2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2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2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2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2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2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2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3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3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3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3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3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3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3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3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3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3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4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4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4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4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4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4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4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4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4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4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5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5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5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5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5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5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5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5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5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5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6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6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6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6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6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6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6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6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6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6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7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7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7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7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7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7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7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7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7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7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8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8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8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8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8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8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8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8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8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8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2949677</xdr:colOff>
      <xdr:row>358</xdr:row>
      <xdr:rowOff>0</xdr:rowOff>
    </xdr:from>
    <xdr:ext cx="95250" cy="123825"/>
    <xdr:sp macro="" textlink="">
      <xdr:nvSpPr>
        <xdr:cNvPr id="5790" name="Text Box 3"/>
        <xdr:cNvSpPr txBox="1">
          <a:spLocks noChangeArrowheads="1"/>
        </xdr:cNvSpPr>
      </xdr:nvSpPr>
      <xdr:spPr bwMode="auto">
        <a:xfrm>
          <a:off x="11722202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358</xdr:row>
      <xdr:rowOff>0</xdr:rowOff>
    </xdr:from>
    <xdr:ext cx="95250" cy="123825"/>
    <xdr:sp macro="" textlink="">
      <xdr:nvSpPr>
        <xdr:cNvPr id="5791" name="Text Box 3"/>
        <xdr:cNvSpPr txBox="1">
          <a:spLocks noChangeArrowheads="1"/>
        </xdr:cNvSpPr>
      </xdr:nvSpPr>
      <xdr:spPr bwMode="auto">
        <a:xfrm>
          <a:off x="4968977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358</xdr:row>
      <xdr:rowOff>0</xdr:rowOff>
    </xdr:from>
    <xdr:ext cx="95250" cy="123825"/>
    <xdr:sp macro="" textlink="">
      <xdr:nvSpPr>
        <xdr:cNvPr id="5792" name="Text Box 3"/>
        <xdr:cNvSpPr txBox="1">
          <a:spLocks noChangeArrowheads="1"/>
        </xdr:cNvSpPr>
      </xdr:nvSpPr>
      <xdr:spPr bwMode="auto">
        <a:xfrm>
          <a:off x="2578202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9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9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9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9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9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9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79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0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0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0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0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0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0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0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0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0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0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1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1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1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1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1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1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1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1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1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1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2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2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2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2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2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2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2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2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2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2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3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3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3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3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3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3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3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3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3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3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4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4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4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4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4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4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4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4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4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4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5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5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5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5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5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5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5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5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5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5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6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6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6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6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6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6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6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6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6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6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7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7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7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7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7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7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7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7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7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7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8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8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8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8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8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8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8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8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8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8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9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9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9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9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9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9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9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9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9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89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90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90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590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359</xdr:row>
      <xdr:rowOff>0</xdr:rowOff>
    </xdr:from>
    <xdr:ext cx="95250" cy="123825"/>
    <xdr:sp macro="" textlink="">
      <xdr:nvSpPr>
        <xdr:cNvPr id="5903" name="Text Box 3"/>
        <xdr:cNvSpPr txBox="1">
          <a:spLocks noChangeArrowheads="1"/>
        </xdr:cNvSpPr>
      </xdr:nvSpPr>
      <xdr:spPr bwMode="auto">
        <a:xfrm>
          <a:off x="4968977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359</xdr:row>
      <xdr:rowOff>0</xdr:rowOff>
    </xdr:from>
    <xdr:ext cx="95250" cy="123825"/>
    <xdr:sp macro="" textlink="">
      <xdr:nvSpPr>
        <xdr:cNvPr id="5904" name="Text Box 3"/>
        <xdr:cNvSpPr txBox="1">
          <a:spLocks noChangeArrowheads="1"/>
        </xdr:cNvSpPr>
      </xdr:nvSpPr>
      <xdr:spPr bwMode="auto">
        <a:xfrm>
          <a:off x="2578202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0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0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0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0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0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1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1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1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1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1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1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1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1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1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1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2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2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2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2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2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2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2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2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2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2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3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3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3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3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3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3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3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3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3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3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4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4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4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4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4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4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4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4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4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4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5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5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5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5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5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5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5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5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5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5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6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6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6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6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6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6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6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6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6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6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7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7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7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7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7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7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7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7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7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7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8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8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8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8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8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8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8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8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8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8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9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9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9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9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9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9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9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9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9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599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0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0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0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0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0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0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0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0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0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0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1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1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1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1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1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2949677</xdr:colOff>
      <xdr:row>359</xdr:row>
      <xdr:rowOff>0</xdr:rowOff>
    </xdr:from>
    <xdr:ext cx="95250" cy="123825"/>
    <xdr:sp macro="" textlink="">
      <xdr:nvSpPr>
        <xdr:cNvPr id="6015" name="Text Box 3"/>
        <xdr:cNvSpPr txBox="1">
          <a:spLocks noChangeArrowheads="1"/>
        </xdr:cNvSpPr>
      </xdr:nvSpPr>
      <xdr:spPr bwMode="auto">
        <a:xfrm>
          <a:off x="11722202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359</xdr:row>
      <xdr:rowOff>0</xdr:rowOff>
    </xdr:from>
    <xdr:ext cx="95250" cy="123825"/>
    <xdr:sp macro="" textlink="">
      <xdr:nvSpPr>
        <xdr:cNvPr id="6016" name="Text Box 3"/>
        <xdr:cNvSpPr txBox="1">
          <a:spLocks noChangeArrowheads="1"/>
        </xdr:cNvSpPr>
      </xdr:nvSpPr>
      <xdr:spPr bwMode="auto">
        <a:xfrm>
          <a:off x="4968977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359</xdr:row>
      <xdr:rowOff>0</xdr:rowOff>
    </xdr:from>
    <xdr:ext cx="95250" cy="123825"/>
    <xdr:sp macro="" textlink="">
      <xdr:nvSpPr>
        <xdr:cNvPr id="6017" name="Text Box 3"/>
        <xdr:cNvSpPr txBox="1">
          <a:spLocks noChangeArrowheads="1"/>
        </xdr:cNvSpPr>
      </xdr:nvSpPr>
      <xdr:spPr bwMode="auto">
        <a:xfrm>
          <a:off x="2578202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1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1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2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2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2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2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2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2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2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2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2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2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3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3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3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3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3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3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3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3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3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3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4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4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4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4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4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4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4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4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4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4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5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5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5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5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5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5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5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5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5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5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6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6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6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6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6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6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6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6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6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6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7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7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7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7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7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7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7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7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7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7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8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8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8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8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8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8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8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8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8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8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9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9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9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9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9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9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9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9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9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09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10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10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10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10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10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10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10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10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10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10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11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11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11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11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11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11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11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11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11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11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12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12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12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12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12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12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12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612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360</xdr:row>
      <xdr:rowOff>0</xdr:rowOff>
    </xdr:from>
    <xdr:ext cx="95250" cy="123825"/>
    <xdr:sp macro="" textlink="">
      <xdr:nvSpPr>
        <xdr:cNvPr id="6128" name="Text Box 3"/>
        <xdr:cNvSpPr txBox="1">
          <a:spLocks noChangeArrowheads="1"/>
        </xdr:cNvSpPr>
      </xdr:nvSpPr>
      <xdr:spPr bwMode="auto">
        <a:xfrm>
          <a:off x="4968977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360</xdr:row>
      <xdr:rowOff>0</xdr:rowOff>
    </xdr:from>
    <xdr:ext cx="95250" cy="123825"/>
    <xdr:sp macro="" textlink="">
      <xdr:nvSpPr>
        <xdr:cNvPr id="6129" name="Text Box 3"/>
        <xdr:cNvSpPr txBox="1">
          <a:spLocks noChangeArrowheads="1"/>
        </xdr:cNvSpPr>
      </xdr:nvSpPr>
      <xdr:spPr bwMode="auto">
        <a:xfrm>
          <a:off x="2578202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3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3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3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3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3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3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3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3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3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3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4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4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4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4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4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4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4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4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4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4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5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5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5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5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5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5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5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5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5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5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6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6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6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6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6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6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6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6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6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6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7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7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7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7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7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7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7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7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7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7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8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8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8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8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8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8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8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8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8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8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9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9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9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9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9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9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9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9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9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19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0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0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0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0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0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0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0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0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0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0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1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1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1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1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1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1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1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1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1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1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2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2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2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2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2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2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2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2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2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2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3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3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3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3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3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3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3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3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3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3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2949677</xdr:colOff>
      <xdr:row>360</xdr:row>
      <xdr:rowOff>0</xdr:rowOff>
    </xdr:from>
    <xdr:ext cx="95250" cy="123825"/>
    <xdr:sp macro="" textlink="">
      <xdr:nvSpPr>
        <xdr:cNvPr id="6240" name="Text Box 3"/>
        <xdr:cNvSpPr txBox="1">
          <a:spLocks noChangeArrowheads="1"/>
        </xdr:cNvSpPr>
      </xdr:nvSpPr>
      <xdr:spPr bwMode="auto">
        <a:xfrm>
          <a:off x="11722202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360</xdr:row>
      <xdr:rowOff>0</xdr:rowOff>
    </xdr:from>
    <xdr:ext cx="95250" cy="123825"/>
    <xdr:sp macro="" textlink="">
      <xdr:nvSpPr>
        <xdr:cNvPr id="6241" name="Text Box 3"/>
        <xdr:cNvSpPr txBox="1">
          <a:spLocks noChangeArrowheads="1"/>
        </xdr:cNvSpPr>
      </xdr:nvSpPr>
      <xdr:spPr bwMode="auto">
        <a:xfrm>
          <a:off x="4968977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360</xdr:row>
      <xdr:rowOff>0</xdr:rowOff>
    </xdr:from>
    <xdr:ext cx="95250" cy="123825"/>
    <xdr:sp macro="" textlink="">
      <xdr:nvSpPr>
        <xdr:cNvPr id="6242" name="Text Box 3"/>
        <xdr:cNvSpPr txBox="1">
          <a:spLocks noChangeArrowheads="1"/>
        </xdr:cNvSpPr>
      </xdr:nvSpPr>
      <xdr:spPr bwMode="auto">
        <a:xfrm>
          <a:off x="2578202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4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4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4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4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4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4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4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5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5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5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5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5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5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5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5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5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5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6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6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6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6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6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6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6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6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6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6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7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7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7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7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7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7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7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7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7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7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8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8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8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8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8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8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8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8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8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8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9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9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9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9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9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9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9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9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9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29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0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0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0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0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0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0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0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0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0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0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1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1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1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1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1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1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1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1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1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1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2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2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2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2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2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2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2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2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2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2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3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3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3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3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3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3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3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3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3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3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4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4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4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4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4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4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4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4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4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4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5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5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635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361</xdr:row>
      <xdr:rowOff>0</xdr:rowOff>
    </xdr:from>
    <xdr:ext cx="95250" cy="123825"/>
    <xdr:sp macro="" textlink="">
      <xdr:nvSpPr>
        <xdr:cNvPr id="6353" name="Text Box 3"/>
        <xdr:cNvSpPr txBox="1">
          <a:spLocks noChangeArrowheads="1"/>
        </xdr:cNvSpPr>
      </xdr:nvSpPr>
      <xdr:spPr bwMode="auto">
        <a:xfrm>
          <a:off x="4968977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361</xdr:row>
      <xdr:rowOff>0</xdr:rowOff>
    </xdr:from>
    <xdr:ext cx="95250" cy="123825"/>
    <xdr:sp macro="" textlink="">
      <xdr:nvSpPr>
        <xdr:cNvPr id="6354" name="Text Box 3"/>
        <xdr:cNvSpPr txBox="1">
          <a:spLocks noChangeArrowheads="1"/>
        </xdr:cNvSpPr>
      </xdr:nvSpPr>
      <xdr:spPr bwMode="auto">
        <a:xfrm>
          <a:off x="2578202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5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5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5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5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5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6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6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6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6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6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6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6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6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6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6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7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7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7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7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7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7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7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7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7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7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8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8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8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8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8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8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8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8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8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8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9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9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9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9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9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9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9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9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9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39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0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0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0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0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0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0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0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0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0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0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1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1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1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1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1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1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1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1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1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1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2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2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2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2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2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2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2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2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2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2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3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3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3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3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3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3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3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3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3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3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4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4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4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4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4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4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4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4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4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4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5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5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5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5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5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5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5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5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5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5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6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6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6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6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6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2949677</xdr:colOff>
      <xdr:row>361</xdr:row>
      <xdr:rowOff>0</xdr:rowOff>
    </xdr:from>
    <xdr:ext cx="95250" cy="123825"/>
    <xdr:sp macro="" textlink="">
      <xdr:nvSpPr>
        <xdr:cNvPr id="6465" name="Text Box 3"/>
        <xdr:cNvSpPr txBox="1">
          <a:spLocks noChangeArrowheads="1"/>
        </xdr:cNvSpPr>
      </xdr:nvSpPr>
      <xdr:spPr bwMode="auto">
        <a:xfrm>
          <a:off x="11722202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361</xdr:row>
      <xdr:rowOff>0</xdr:rowOff>
    </xdr:from>
    <xdr:ext cx="95250" cy="123825"/>
    <xdr:sp macro="" textlink="">
      <xdr:nvSpPr>
        <xdr:cNvPr id="6466" name="Text Box 3"/>
        <xdr:cNvSpPr txBox="1">
          <a:spLocks noChangeArrowheads="1"/>
        </xdr:cNvSpPr>
      </xdr:nvSpPr>
      <xdr:spPr bwMode="auto">
        <a:xfrm>
          <a:off x="4968977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361</xdr:row>
      <xdr:rowOff>0</xdr:rowOff>
    </xdr:from>
    <xdr:ext cx="95250" cy="123825"/>
    <xdr:sp macro="" textlink="">
      <xdr:nvSpPr>
        <xdr:cNvPr id="6467" name="Text Box 3"/>
        <xdr:cNvSpPr txBox="1">
          <a:spLocks noChangeArrowheads="1"/>
        </xdr:cNvSpPr>
      </xdr:nvSpPr>
      <xdr:spPr bwMode="auto">
        <a:xfrm>
          <a:off x="2578202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6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6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7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7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7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7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7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7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7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7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7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7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8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8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8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8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8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8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8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8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8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8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9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9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9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9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9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9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9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9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9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49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0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0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0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0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0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0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0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0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0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0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1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1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1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1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1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1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1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1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1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1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2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2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2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2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2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2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2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2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2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2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3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3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3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3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3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3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3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3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3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3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4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4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4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4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4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4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4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4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4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4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5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5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5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5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5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5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5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5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5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5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6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6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6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6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6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6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6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6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6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6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7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7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7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7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7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7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7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657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362</xdr:row>
      <xdr:rowOff>0</xdr:rowOff>
    </xdr:from>
    <xdr:ext cx="95250" cy="123825"/>
    <xdr:sp macro="" textlink="">
      <xdr:nvSpPr>
        <xdr:cNvPr id="6578" name="Text Box 3"/>
        <xdr:cNvSpPr txBox="1">
          <a:spLocks noChangeArrowheads="1"/>
        </xdr:cNvSpPr>
      </xdr:nvSpPr>
      <xdr:spPr bwMode="auto">
        <a:xfrm>
          <a:off x="4968977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362</xdr:row>
      <xdr:rowOff>0</xdr:rowOff>
    </xdr:from>
    <xdr:ext cx="95250" cy="123825"/>
    <xdr:sp macro="" textlink="">
      <xdr:nvSpPr>
        <xdr:cNvPr id="6579" name="Text Box 3"/>
        <xdr:cNvSpPr txBox="1">
          <a:spLocks noChangeArrowheads="1"/>
        </xdr:cNvSpPr>
      </xdr:nvSpPr>
      <xdr:spPr bwMode="auto">
        <a:xfrm>
          <a:off x="2578202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58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58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58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58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58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58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58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58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58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58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59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59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59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59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59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59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59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59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59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59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0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0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0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0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0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0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0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0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0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0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1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1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1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1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1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1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1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1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1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1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2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2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2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2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2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2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2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2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2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2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3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3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3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3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3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3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3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3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3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3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4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4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4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4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4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4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4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4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4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4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5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5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5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5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5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5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5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5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5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5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6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6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6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6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6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6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6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6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6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6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7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7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7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7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7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7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7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7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7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7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8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8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8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8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8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8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8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8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8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8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2949677</xdr:colOff>
      <xdr:row>362</xdr:row>
      <xdr:rowOff>0</xdr:rowOff>
    </xdr:from>
    <xdr:ext cx="95250" cy="123825"/>
    <xdr:sp macro="" textlink="">
      <xdr:nvSpPr>
        <xdr:cNvPr id="6690" name="Text Box 3"/>
        <xdr:cNvSpPr txBox="1">
          <a:spLocks noChangeArrowheads="1"/>
        </xdr:cNvSpPr>
      </xdr:nvSpPr>
      <xdr:spPr bwMode="auto">
        <a:xfrm>
          <a:off x="11722202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2949677</xdr:colOff>
      <xdr:row>362</xdr:row>
      <xdr:rowOff>0</xdr:rowOff>
    </xdr:from>
    <xdr:ext cx="95250" cy="123825"/>
    <xdr:sp macro="" textlink="">
      <xdr:nvSpPr>
        <xdr:cNvPr id="6691" name="Text Box 3"/>
        <xdr:cNvSpPr txBox="1">
          <a:spLocks noChangeArrowheads="1"/>
        </xdr:cNvSpPr>
      </xdr:nvSpPr>
      <xdr:spPr bwMode="auto">
        <a:xfrm>
          <a:off x="4968977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2949677</xdr:colOff>
      <xdr:row>362</xdr:row>
      <xdr:rowOff>0</xdr:rowOff>
    </xdr:from>
    <xdr:ext cx="95250" cy="123825"/>
    <xdr:sp macro="" textlink="">
      <xdr:nvSpPr>
        <xdr:cNvPr id="6692" name="Text Box 3"/>
        <xdr:cNvSpPr txBox="1">
          <a:spLocks noChangeArrowheads="1"/>
        </xdr:cNvSpPr>
      </xdr:nvSpPr>
      <xdr:spPr bwMode="auto">
        <a:xfrm>
          <a:off x="2578202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9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9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9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9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9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9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69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0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0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0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0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0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0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0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0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0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0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1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1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1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1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1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1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1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1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1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1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2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2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2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2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2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2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2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2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2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2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3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3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3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3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3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3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3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3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3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3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4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4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4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4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4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4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4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4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4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4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5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5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5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5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5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5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5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5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5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5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6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6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6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6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6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6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6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6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6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6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7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7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7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7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7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7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7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7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7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7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8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8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8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8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8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8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8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8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8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8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9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9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9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9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9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9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9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9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9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79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80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80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680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904875</xdr:colOff>
      <xdr:row>334</xdr:row>
      <xdr:rowOff>285750</xdr:rowOff>
    </xdr:from>
    <xdr:ext cx="95250" cy="123825"/>
    <xdr:sp macro="" textlink="">
      <xdr:nvSpPr>
        <xdr:cNvPr id="6803" name="Text Box 3"/>
        <xdr:cNvSpPr txBox="1">
          <a:spLocks noChangeArrowheads="1"/>
        </xdr:cNvSpPr>
      </xdr:nvSpPr>
      <xdr:spPr bwMode="auto">
        <a:xfrm>
          <a:off x="5876925" y="807053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904875</xdr:colOff>
      <xdr:row>335</xdr:row>
      <xdr:rowOff>285750</xdr:rowOff>
    </xdr:from>
    <xdr:ext cx="95250" cy="123825"/>
    <xdr:sp macro="" textlink="">
      <xdr:nvSpPr>
        <xdr:cNvPr id="6804" name="Text Box 3"/>
        <xdr:cNvSpPr txBox="1">
          <a:spLocks noChangeArrowheads="1"/>
        </xdr:cNvSpPr>
      </xdr:nvSpPr>
      <xdr:spPr bwMode="auto">
        <a:xfrm>
          <a:off x="5876925" y="811911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0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0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0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0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0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1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1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1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1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1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1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1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1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1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1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2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2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2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2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2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2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2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2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2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2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3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3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3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3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3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3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3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3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3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3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4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4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4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4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4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4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4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4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4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4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5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5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5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5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5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5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5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5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5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5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6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6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6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6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6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6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6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6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6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6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7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7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7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7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7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7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7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7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7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7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8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8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8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8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8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8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8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8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8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8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9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9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9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9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9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9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9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9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9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89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0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0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0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0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0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0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0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0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0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0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1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1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1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1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1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1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1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1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1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1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2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2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2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2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2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2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2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2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2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2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3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3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3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3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3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3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3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3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3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3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4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4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4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4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4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4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4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4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4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4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5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5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5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5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5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5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5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5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5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5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6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6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6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6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6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6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6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6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6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6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7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7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7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7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7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7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7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7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7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7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8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8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8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8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8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8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8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8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8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8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9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9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9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9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9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9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9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9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9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699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00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00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00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00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00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00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00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00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00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00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010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011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012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013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014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015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016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017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018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336</xdr:row>
      <xdr:rowOff>0</xdr:rowOff>
    </xdr:from>
    <xdr:ext cx="95250" cy="123825"/>
    <xdr:sp macro="" textlink="">
      <xdr:nvSpPr>
        <xdr:cNvPr id="7019" name="Text Box 3"/>
        <xdr:cNvSpPr txBox="1">
          <a:spLocks noChangeArrowheads="1"/>
        </xdr:cNvSpPr>
      </xdr:nvSpPr>
      <xdr:spPr bwMode="auto">
        <a:xfrm>
          <a:off x="5886450" y="81391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2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2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2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2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2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2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2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2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2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2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3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3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3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3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3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3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3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3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3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3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4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4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4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4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4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4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4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4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4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4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5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5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5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5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5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5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5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5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5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5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6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6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6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6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6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6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6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6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6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6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7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7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7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7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7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7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7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7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7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7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8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8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8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8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8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8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8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8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8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8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9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9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9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9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9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9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9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9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9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09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0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0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0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0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0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0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0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0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0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0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1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1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1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1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1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1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1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1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1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1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2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2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2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2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2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2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2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2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2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2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3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3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3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3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3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3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3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3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3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3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4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4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4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4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4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4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4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4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4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4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5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5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5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5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5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5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5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5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5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5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6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6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6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6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6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6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6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6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6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6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7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7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7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7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7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7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7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7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7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7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8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8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8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8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8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8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8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8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8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8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9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9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9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9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9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9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9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9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9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19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0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0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0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0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0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0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0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0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0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0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1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1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1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1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1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1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1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1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1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1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2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2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2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2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2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2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2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2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28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29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30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31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32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33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34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35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36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0</xdr:rowOff>
    </xdr:from>
    <xdr:ext cx="95250" cy="123825"/>
    <xdr:sp macro="" textlink="">
      <xdr:nvSpPr>
        <xdr:cNvPr id="7237" name="Text Box 3"/>
        <xdr:cNvSpPr txBox="1">
          <a:spLocks noChangeArrowheads="1"/>
        </xdr:cNvSpPr>
      </xdr:nvSpPr>
      <xdr:spPr bwMode="auto">
        <a:xfrm>
          <a:off x="5886450" y="818769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337</xdr:row>
      <xdr:rowOff>342900</xdr:rowOff>
    </xdr:from>
    <xdr:ext cx="95250" cy="123825"/>
    <xdr:sp macro="" textlink="">
      <xdr:nvSpPr>
        <xdr:cNvPr id="7238" name="Text Box 3"/>
        <xdr:cNvSpPr txBox="1">
          <a:spLocks noChangeArrowheads="1"/>
        </xdr:cNvSpPr>
      </xdr:nvSpPr>
      <xdr:spPr bwMode="auto">
        <a:xfrm>
          <a:off x="5886450" y="82219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904875</xdr:colOff>
      <xdr:row>336</xdr:row>
      <xdr:rowOff>285750</xdr:rowOff>
    </xdr:from>
    <xdr:ext cx="95250" cy="123825"/>
    <xdr:sp macro="" textlink="">
      <xdr:nvSpPr>
        <xdr:cNvPr id="7239" name="Text Box 3"/>
        <xdr:cNvSpPr txBox="1">
          <a:spLocks noChangeArrowheads="1"/>
        </xdr:cNvSpPr>
      </xdr:nvSpPr>
      <xdr:spPr bwMode="auto">
        <a:xfrm>
          <a:off x="5876925" y="81676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904875</xdr:colOff>
      <xdr:row>337</xdr:row>
      <xdr:rowOff>285750</xdr:rowOff>
    </xdr:from>
    <xdr:ext cx="95250" cy="123825"/>
    <xdr:sp macro="" textlink="">
      <xdr:nvSpPr>
        <xdr:cNvPr id="7240" name="Text Box 3"/>
        <xdr:cNvSpPr txBox="1">
          <a:spLocks noChangeArrowheads="1"/>
        </xdr:cNvSpPr>
      </xdr:nvSpPr>
      <xdr:spPr bwMode="auto">
        <a:xfrm>
          <a:off x="5876925" y="82162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4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4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4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4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4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4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4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4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4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5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5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5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5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5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5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5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5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5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5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6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6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6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6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6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6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6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6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6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6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7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7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7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7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7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7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7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7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7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7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8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8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8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8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8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8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8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8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8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8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9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9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9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9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9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9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9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9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9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29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0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0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0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0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0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0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0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0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0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0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1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1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1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1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1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1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1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1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1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1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2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2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2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2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2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2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2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2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2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2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3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3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3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3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3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3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3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3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3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3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4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4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4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4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4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4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4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4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4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4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5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5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5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5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5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5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5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5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5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5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6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6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6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6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6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6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6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6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6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6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7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7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7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7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7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7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7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7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7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7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8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8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8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8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8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8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8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8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8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8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9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9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9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9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9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9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9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9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9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39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0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0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0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0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0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0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0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0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0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0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1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1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1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1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1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1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1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1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1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1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2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2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2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2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2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2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2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2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2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2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3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3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3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3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3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3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3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3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3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3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4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4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4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4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4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45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46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47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48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49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50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51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52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53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338</xdr:row>
      <xdr:rowOff>0</xdr:rowOff>
    </xdr:from>
    <xdr:ext cx="95250" cy="123825"/>
    <xdr:sp macro="" textlink="">
      <xdr:nvSpPr>
        <xdr:cNvPr id="7454" name="Text Box 3"/>
        <xdr:cNvSpPr txBox="1">
          <a:spLocks noChangeArrowheads="1"/>
        </xdr:cNvSpPr>
      </xdr:nvSpPr>
      <xdr:spPr bwMode="auto">
        <a:xfrm>
          <a:off x="5886450" y="82362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28575</xdr:colOff>
      <xdr:row>340</xdr:row>
      <xdr:rowOff>0</xdr:rowOff>
    </xdr:from>
    <xdr:ext cx="95250" cy="123825"/>
    <xdr:sp macro="" textlink="">
      <xdr:nvSpPr>
        <xdr:cNvPr id="7455" name="Text Box 3"/>
        <xdr:cNvSpPr txBox="1">
          <a:spLocks noChangeArrowheads="1"/>
        </xdr:cNvSpPr>
      </xdr:nvSpPr>
      <xdr:spPr bwMode="auto">
        <a:xfrm>
          <a:off x="5915025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5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5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5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5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6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6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6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6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6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6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6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6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6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6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7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7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7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7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7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7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7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7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7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7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8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8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8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8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8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8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8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8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8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8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9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9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9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9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9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9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9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9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9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49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0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0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0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0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0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0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0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0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0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0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1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1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1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1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1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1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1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1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1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1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2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2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2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2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2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2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2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2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2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2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3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3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3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3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3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3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3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3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3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3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4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4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4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4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4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4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4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4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4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4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5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5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5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5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5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5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5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5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5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5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6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6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6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6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6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6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6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6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6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6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7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7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7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7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7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7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7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7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7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7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8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8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8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8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8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8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8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8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8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8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9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9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9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9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9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9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9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9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9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59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0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0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0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0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0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0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0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0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0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0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1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1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1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1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1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1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1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1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1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1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2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2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2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2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2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2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2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2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2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2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3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3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3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3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3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3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3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3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3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3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4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4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4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4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4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4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4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4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4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4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5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5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5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5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5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5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5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5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5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5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6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6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6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6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6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6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66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67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68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69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70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71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72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73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74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339</xdr:row>
      <xdr:rowOff>0</xdr:rowOff>
    </xdr:from>
    <xdr:ext cx="95250" cy="123825"/>
    <xdr:sp macro="" textlink="">
      <xdr:nvSpPr>
        <xdr:cNvPr id="7675" name="Text Box 3"/>
        <xdr:cNvSpPr txBox="1">
          <a:spLocks noChangeArrowheads="1"/>
        </xdr:cNvSpPr>
      </xdr:nvSpPr>
      <xdr:spPr bwMode="auto">
        <a:xfrm>
          <a:off x="5886450" y="82686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904875</xdr:colOff>
      <xdr:row>338</xdr:row>
      <xdr:rowOff>285750</xdr:rowOff>
    </xdr:from>
    <xdr:ext cx="95250" cy="123825"/>
    <xdr:sp macro="" textlink="">
      <xdr:nvSpPr>
        <xdr:cNvPr id="7676" name="Text Box 3"/>
        <xdr:cNvSpPr txBox="1">
          <a:spLocks noChangeArrowheads="1"/>
        </xdr:cNvSpPr>
      </xdr:nvSpPr>
      <xdr:spPr bwMode="auto">
        <a:xfrm>
          <a:off x="5876925" y="826484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904875</xdr:colOff>
      <xdr:row>339</xdr:row>
      <xdr:rowOff>285750</xdr:rowOff>
    </xdr:from>
    <xdr:ext cx="95250" cy="123825"/>
    <xdr:sp macro="" textlink="">
      <xdr:nvSpPr>
        <xdr:cNvPr id="7677" name="Text Box 3"/>
        <xdr:cNvSpPr txBox="1">
          <a:spLocks noChangeArrowheads="1"/>
        </xdr:cNvSpPr>
      </xdr:nvSpPr>
      <xdr:spPr bwMode="auto">
        <a:xfrm>
          <a:off x="5876925" y="82972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67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67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68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68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68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68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68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68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68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68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68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68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69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69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69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69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69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69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69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69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69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69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0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0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0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0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0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0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0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0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0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0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1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1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1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1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1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1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1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1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1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1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2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2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2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2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2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2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2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2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2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2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3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3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3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3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3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3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3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3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3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3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4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4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4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4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4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4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4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4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4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4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5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5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5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5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5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5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5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5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5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5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6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6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6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6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6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6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6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6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6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6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7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7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7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7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7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7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7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7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7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7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8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8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8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8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8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8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8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8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8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8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9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9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9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9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9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9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9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9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9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79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0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0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0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0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0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0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0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0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0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0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1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1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1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1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1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1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1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1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1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1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2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2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2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2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2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2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2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2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2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2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3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3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3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3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3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3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3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3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3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3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4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4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4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4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4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4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4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4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4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4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5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5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5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5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5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5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5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5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5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5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6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6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6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6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6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6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6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6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6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6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7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7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7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7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7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7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7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7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7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7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8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81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82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83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84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85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86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87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88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89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340</xdr:row>
      <xdr:rowOff>0</xdr:rowOff>
    </xdr:from>
    <xdr:ext cx="95250" cy="123825"/>
    <xdr:sp macro="" textlink="">
      <xdr:nvSpPr>
        <xdr:cNvPr id="7890" name="Text Box 3"/>
        <xdr:cNvSpPr txBox="1">
          <a:spLocks noChangeArrowheads="1"/>
        </xdr:cNvSpPr>
      </xdr:nvSpPr>
      <xdr:spPr bwMode="auto">
        <a:xfrm>
          <a:off x="5886450" y="83010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9525</xdr:colOff>
      <xdr:row>341</xdr:row>
      <xdr:rowOff>57150</xdr:rowOff>
    </xdr:from>
    <xdr:ext cx="95250" cy="123825"/>
    <xdr:sp macro="" textlink="">
      <xdr:nvSpPr>
        <xdr:cNvPr id="7891" name="Text Box 3"/>
        <xdr:cNvSpPr txBox="1">
          <a:spLocks noChangeArrowheads="1"/>
        </xdr:cNvSpPr>
      </xdr:nvSpPr>
      <xdr:spPr bwMode="auto">
        <a:xfrm>
          <a:off x="5895975" y="833913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89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89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89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89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89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89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89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89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0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0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0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0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0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0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0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0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0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0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1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1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1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1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1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1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1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1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1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1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2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2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2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2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2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2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2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2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2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2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3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3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3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3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3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3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3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3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3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3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4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4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4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4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4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4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4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4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4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4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5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5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5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5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5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5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5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5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5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5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6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6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6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6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6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6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6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6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6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6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7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7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7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7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7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7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7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7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7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7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8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8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8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8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8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8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8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8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8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8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9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9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9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9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9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9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9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9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9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799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0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0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0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0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0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0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0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0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0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0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1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1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1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1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1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1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1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1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1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1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2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2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2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2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2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2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2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2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2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2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3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3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3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3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3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3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3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3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3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3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4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4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4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4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4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4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4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4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4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4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5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5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5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5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5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5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5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5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5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5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6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6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6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6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6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6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6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6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6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6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7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7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7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7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7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7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7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7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7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7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8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8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8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8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8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8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8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8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8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8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9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9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9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9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9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9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9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9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9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09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10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10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102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103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104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105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106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107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108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109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110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341</xdr:row>
      <xdr:rowOff>0</xdr:rowOff>
    </xdr:from>
    <xdr:ext cx="95250" cy="123825"/>
    <xdr:sp macro="" textlink="">
      <xdr:nvSpPr>
        <xdr:cNvPr id="8111" name="Text Box 3"/>
        <xdr:cNvSpPr txBox="1">
          <a:spLocks noChangeArrowheads="1"/>
        </xdr:cNvSpPr>
      </xdr:nvSpPr>
      <xdr:spPr bwMode="auto">
        <a:xfrm>
          <a:off x="5886450" y="83334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904875</xdr:colOff>
      <xdr:row>340</xdr:row>
      <xdr:rowOff>285750</xdr:rowOff>
    </xdr:from>
    <xdr:ext cx="95250" cy="123825"/>
    <xdr:sp macro="" textlink="">
      <xdr:nvSpPr>
        <xdr:cNvPr id="8112" name="Text Box 3"/>
        <xdr:cNvSpPr txBox="1">
          <a:spLocks noChangeArrowheads="1"/>
        </xdr:cNvSpPr>
      </xdr:nvSpPr>
      <xdr:spPr bwMode="auto">
        <a:xfrm>
          <a:off x="5876925" y="83296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904875</xdr:colOff>
      <xdr:row>341</xdr:row>
      <xdr:rowOff>285750</xdr:rowOff>
    </xdr:from>
    <xdr:ext cx="95250" cy="123825"/>
    <xdr:sp macro="" textlink="">
      <xdr:nvSpPr>
        <xdr:cNvPr id="8113" name="Text Box 3"/>
        <xdr:cNvSpPr txBox="1">
          <a:spLocks noChangeArrowheads="1"/>
        </xdr:cNvSpPr>
      </xdr:nvSpPr>
      <xdr:spPr bwMode="auto">
        <a:xfrm>
          <a:off x="5876925" y="83619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1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1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1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1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1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1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2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2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2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2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2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2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2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2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2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2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3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3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3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3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3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3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3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3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3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3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4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4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4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4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4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4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4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4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4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4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5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5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5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5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5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5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5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5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5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5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6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6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6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6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6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6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6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6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6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6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7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7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7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7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7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7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7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7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7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7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8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8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8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8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8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8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8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8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8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8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9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9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9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9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9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9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9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9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9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19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0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0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0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0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0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0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0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0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0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0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1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1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1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1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1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1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1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1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1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1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2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2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2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2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2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2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2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2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2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2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3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3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3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3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3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3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3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3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3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3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4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4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4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4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4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4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4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4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4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4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5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5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5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5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5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5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5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5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5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5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6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6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6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6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6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6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6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6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6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6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7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7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7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7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7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7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7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7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7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7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8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8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8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8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8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8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8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8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8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8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9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9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9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9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9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9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9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9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9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29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30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30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30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30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30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30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30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30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30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30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31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31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31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31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31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31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31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31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31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319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320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321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322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323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324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325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326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327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342</xdr:row>
      <xdr:rowOff>0</xdr:rowOff>
    </xdr:from>
    <xdr:ext cx="95250" cy="123825"/>
    <xdr:sp macro="" textlink="">
      <xdr:nvSpPr>
        <xdr:cNvPr id="8328" name="Text Box 3"/>
        <xdr:cNvSpPr txBox="1">
          <a:spLocks noChangeArrowheads="1"/>
        </xdr:cNvSpPr>
      </xdr:nvSpPr>
      <xdr:spPr bwMode="auto">
        <a:xfrm>
          <a:off x="5886450" y="836580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2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3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3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3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3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3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3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3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3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3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3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4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4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4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4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4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4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4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4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4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4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5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5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5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5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5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5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5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5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5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5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6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6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6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6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6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6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6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6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6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6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7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7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7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7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7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7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7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7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7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7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8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8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8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8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8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8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8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8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8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8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9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9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9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9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9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9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9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9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9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39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0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0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0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0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0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0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0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0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0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0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1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1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1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1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1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1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1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1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1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1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2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2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2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2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2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2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2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2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2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2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3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3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3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3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3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3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3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3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3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3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4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4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4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4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4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4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4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4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4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4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5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5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5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5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5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5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5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5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5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5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6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6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6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6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6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6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6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6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6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6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7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7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7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7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7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7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7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7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7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7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8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8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8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8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8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8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8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8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8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8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9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9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9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9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9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9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9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9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9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49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0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0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0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0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0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0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0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0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0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0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1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1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1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1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1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1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1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1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1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1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2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2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2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2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2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2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2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2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2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2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3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3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3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3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3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3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3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3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3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39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40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41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42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43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44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45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46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47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343</xdr:row>
      <xdr:rowOff>0</xdr:rowOff>
    </xdr:from>
    <xdr:ext cx="95250" cy="123825"/>
    <xdr:sp macro="" textlink="">
      <xdr:nvSpPr>
        <xdr:cNvPr id="8548" name="Text Box 3"/>
        <xdr:cNvSpPr txBox="1">
          <a:spLocks noChangeArrowheads="1"/>
        </xdr:cNvSpPr>
      </xdr:nvSpPr>
      <xdr:spPr bwMode="auto">
        <a:xfrm>
          <a:off x="5886450" y="83981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904875</xdr:colOff>
      <xdr:row>342</xdr:row>
      <xdr:rowOff>285750</xdr:rowOff>
    </xdr:from>
    <xdr:ext cx="95250" cy="123825"/>
    <xdr:sp macro="" textlink="">
      <xdr:nvSpPr>
        <xdr:cNvPr id="8549" name="Text Box 3"/>
        <xdr:cNvSpPr txBox="1">
          <a:spLocks noChangeArrowheads="1"/>
        </xdr:cNvSpPr>
      </xdr:nvSpPr>
      <xdr:spPr bwMode="auto">
        <a:xfrm>
          <a:off x="5876925" y="83943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904875</xdr:colOff>
      <xdr:row>343</xdr:row>
      <xdr:rowOff>285750</xdr:rowOff>
    </xdr:from>
    <xdr:ext cx="95250" cy="123825"/>
    <xdr:sp macro="" textlink="">
      <xdr:nvSpPr>
        <xdr:cNvPr id="8550" name="Text Box 3"/>
        <xdr:cNvSpPr txBox="1">
          <a:spLocks noChangeArrowheads="1"/>
        </xdr:cNvSpPr>
      </xdr:nvSpPr>
      <xdr:spPr bwMode="auto">
        <a:xfrm>
          <a:off x="5876925" y="84267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5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5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5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5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5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5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5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5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5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6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6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6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6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6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6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6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6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6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6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7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7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7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7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7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7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7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7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7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7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8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8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8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8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8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8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8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8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8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8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9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9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9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9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9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9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9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9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9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59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0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0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0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0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0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0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0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0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0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0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1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1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1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1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1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1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1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1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1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1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2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2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2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2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2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2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2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2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2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2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3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3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3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3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3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3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3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3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3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3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4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4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4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4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4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4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4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4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4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4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5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5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5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5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5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5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5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5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5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5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6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6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6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6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6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6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6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6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6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6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7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7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7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7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7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7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7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7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7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7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8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8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8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8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8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8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8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8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8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8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9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9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9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9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9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9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9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9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9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69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0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0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0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0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0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0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0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0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0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0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1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1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1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1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1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1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1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1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1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1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2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2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2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2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2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2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2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2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2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2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3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3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3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3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3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3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3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3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3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3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4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4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4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4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4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4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4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4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4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4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5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5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5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5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5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5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56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57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58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59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60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61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62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63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64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344</xdr:row>
      <xdr:rowOff>0</xdr:rowOff>
    </xdr:from>
    <xdr:ext cx="95250" cy="123825"/>
    <xdr:sp macro="" textlink="">
      <xdr:nvSpPr>
        <xdr:cNvPr id="8765" name="Text Box 3"/>
        <xdr:cNvSpPr txBox="1">
          <a:spLocks noChangeArrowheads="1"/>
        </xdr:cNvSpPr>
      </xdr:nvSpPr>
      <xdr:spPr bwMode="auto">
        <a:xfrm>
          <a:off x="5886450" y="84305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76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76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76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76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77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77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77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77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77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77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77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77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77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77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78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78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78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78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78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78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78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78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78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78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79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79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79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79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79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79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79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79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79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79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0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0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0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0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0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0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0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0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0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0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1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1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1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1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1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1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1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1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1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1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2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2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2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2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2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2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2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2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2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2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3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3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3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3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3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3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3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3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3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3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4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4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4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4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4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4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4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4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4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4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5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5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5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5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5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5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5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5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5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5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6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6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6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6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6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6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6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6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6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6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7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7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7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7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7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7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7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7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7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7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8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8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8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8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8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8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8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8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8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8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9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9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9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9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9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9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9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9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9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89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0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0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0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0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0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0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0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0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0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0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1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1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1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1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1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1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1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1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1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1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2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2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2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2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2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2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2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2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2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2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3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3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3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3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3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3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3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3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3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3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4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4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4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4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4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4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4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4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4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4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5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5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5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5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5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5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5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5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5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5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6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6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6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6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6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6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6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6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6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6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7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7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7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7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7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7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76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77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78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79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80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81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82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83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84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345</xdr:row>
      <xdr:rowOff>0</xdr:rowOff>
    </xdr:from>
    <xdr:ext cx="95250" cy="123825"/>
    <xdr:sp macro="" textlink="">
      <xdr:nvSpPr>
        <xdr:cNvPr id="8985" name="Text Box 3"/>
        <xdr:cNvSpPr txBox="1">
          <a:spLocks noChangeArrowheads="1"/>
        </xdr:cNvSpPr>
      </xdr:nvSpPr>
      <xdr:spPr bwMode="auto">
        <a:xfrm>
          <a:off x="5886450" y="849534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904875</xdr:colOff>
      <xdr:row>344</xdr:row>
      <xdr:rowOff>285750</xdr:rowOff>
    </xdr:from>
    <xdr:ext cx="95250" cy="123825"/>
    <xdr:sp macro="" textlink="">
      <xdr:nvSpPr>
        <xdr:cNvPr id="8986" name="Text Box 3"/>
        <xdr:cNvSpPr txBox="1">
          <a:spLocks noChangeArrowheads="1"/>
        </xdr:cNvSpPr>
      </xdr:nvSpPr>
      <xdr:spPr bwMode="auto">
        <a:xfrm>
          <a:off x="5876925" y="84591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904875</xdr:colOff>
      <xdr:row>345</xdr:row>
      <xdr:rowOff>285750</xdr:rowOff>
    </xdr:from>
    <xdr:ext cx="95250" cy="123825"/>
    <xdr:sp macro="" textlink="">
      <xdr:nvSpPr>
        <xdr:cNvPr id="8987" name="Text Box 3"/>
        <xdr:cNvSpPr txBox="1">
          <a:spLocks noChangeArrowheads="1"/>
        </xdr:cNvSpPr>
      </xdr:nvSpPr>
      <xdr:spPr bwMode="auto">
        <a:xfrm>
          <a:off x="5876925" y="85239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898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898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899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899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899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899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899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899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899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899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899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899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0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0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0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0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0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0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0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0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0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0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1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1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1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1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1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1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1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1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1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1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2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2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2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2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2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2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2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2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2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2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3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3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3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3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3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3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3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3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3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3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4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4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4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4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4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4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4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4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4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4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5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5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5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5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5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5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5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5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5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5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6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6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6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6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6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6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6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6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6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6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7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7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7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7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7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7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7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7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7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7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8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8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8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8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8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8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8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8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8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8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9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9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9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9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9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9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9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9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9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09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0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0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0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0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0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0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0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0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0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0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1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1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1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1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1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1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1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1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1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1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2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2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2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2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2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2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2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2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2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2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3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3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3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3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3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3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3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3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3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3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4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4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4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4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4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4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4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4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4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4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5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5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5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5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5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5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5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5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5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5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6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6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6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6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6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6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6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6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6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6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7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7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7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7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7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7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7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7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7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7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8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8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8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8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8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8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8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8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8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8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9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9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9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93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94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95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96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97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98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199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200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201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346</xdr:row>
      <xdr:rowOff>0</xdr:rowOff>
    </xdr:from>
    <xdr:ext cx="95250" cy="123825"/>
    <xdr:sp macro="" textlink="">
      <xdr:nvSpPr>
        <xdr:cNvPr id="9202" name="Text Box 3"/>
        <xdr:cNvSpPr txBox="1">
          <a:spLocks noChangeArrowheads="1"/>
        </xdr:cNvSpPr>
      </xdr:nvSpPr>
      <xdr:spPr bwMode="auto">
        <a:xfrm>
          <a:off x="5886450" y="856011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0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0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0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0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0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0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0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1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1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1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1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1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1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1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1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1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1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2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2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2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2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2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2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2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2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2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2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3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3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3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3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3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3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3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3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3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3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4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4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4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4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4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4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4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4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4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4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5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5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5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5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5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5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5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5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5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5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6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6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6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6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6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6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6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6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6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6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7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7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7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7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7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7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7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7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7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7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8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8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8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8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8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8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8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8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8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8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9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9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9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9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9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9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9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9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9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29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0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0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0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0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0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0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0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0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0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0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1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1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1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1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1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1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1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1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1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1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2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2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2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2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2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2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2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2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2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2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3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3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3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3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3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3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3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3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3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3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4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4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4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4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4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4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4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4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4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4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5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5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5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5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5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5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5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5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5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5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6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6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6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6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6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6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6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6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6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6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7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7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7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7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7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7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7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7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7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7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8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8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8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8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8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8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8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8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8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8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9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9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9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9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9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9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9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9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9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39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40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40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40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40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40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40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40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40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40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40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41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41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41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413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414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415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416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417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418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419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420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421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347</xdr:row>
      <xdr:rowOff>0</xdr:rowOff>
    </xdr:from>
    <xdr:ext cx="95250" cy="123825"/>
    <xdr:sp macro="" textlink="">
      <xdr:nvSpPr>
        <xdr:cNvPr id="9422" name="Text Box 3"/>
        <xdr:cNvSpPr txBox="1">
          <a:spLocks noChangeArrowheads="1"/>
        </xdr:cNvSpPr>
      </xdr:nvSpPr>
      <xdr:spPr bwMode="auto">
        <a:xfrm>
          <a:off x="5886450" y="86248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904875</xdr:colOff>
      <xdr:row>346</xdr:row>
      <xdr:rowOff>285750</xdr:rowOff>
    </xdr:from>
    <xdr:ext cx="95250" cy="123825"/>
    <xdr:sp macro="" textlink="">
      <xdr:nvSpPr>
        <xdr:cNvPr id="9423" name="Text Box 3"/>
        <xdr:cNvSpPr txBox="1">
          <a:spLocks noChangeArrowheads="1"/>
        </xdr:cNvSpPr>
      </xdr:nvSpPr>
      <xdr:spPr bwMode="auto">
        <a:xfrm>
          <a:off x="5876925" y="85886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904875</xdr:colOff>
      <xdr:row>347</xdr:row>
      <xdr:rowOff>285750</xdr:rowOff>
    </xdr:from>
    <xdr:ext cx="95250" cy="123825"/>
    <xdr:sp macro="" textlink="">
      <xdr:nvSpPr>
        <xdr:cNvPr id="9424" name="Text Box 3"/>
        <xdr:cNvSpPr txBox="1">
          <a:spLocks noChangeArrowheads="1"/>
        </xdr:cNvSpPr>
      </xdr:nvSpPr>
      <xdr:spPr bwMode="auto">
        <a:xfrm>
          <a:off x="5876925" y="865346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2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2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2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2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2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3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3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3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3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3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3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3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3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3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3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4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4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4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4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4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4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4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4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4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4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5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5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5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5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5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5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5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5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5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5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6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6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6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6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6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6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6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6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6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6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7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7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7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7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7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7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7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7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7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7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8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8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8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8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8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8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8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8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8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8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9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9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9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9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9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9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9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9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9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49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0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0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0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0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0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0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0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0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0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0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1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1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1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1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1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1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1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1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1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1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2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2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2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2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2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2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2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2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2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2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3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3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3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3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3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3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3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3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3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3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4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4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4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4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4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4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4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4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4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4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5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5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5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5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5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5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5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5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5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5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6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6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6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6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6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6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6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6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6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6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7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7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7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7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7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7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7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7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7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7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8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8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8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8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8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8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8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8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8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8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9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9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9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9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9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9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9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9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9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59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0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0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0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0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0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0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0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0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0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0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1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1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1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1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1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1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1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1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1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1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2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2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2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2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2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2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2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2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2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2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30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31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32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33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34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35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36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37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38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348</xdr:row>
      <xdr:rowOff>0</xdr:rowOff>
    </xdr:from>
    <xdr:ext cx="95250" cy="123825"/>
    <xdr:sp macro="" textlink="">
      <xdr:nvSpPr>
        <xdr:cNvPr id="9639" name="Text Box 3"/>
        <xdr:cNvSpPr txBox="1">
          <a:spLocks noChangeArrowheads="1"/>
        </xdr:cNvSpPr>
      </xdr:nvSpPr>
      <xdr:spPr bwMode="auto">
        <a:xfrm>
          <a:off x="5886450" y="86896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4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4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4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4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4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4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4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4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4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4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5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5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5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5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5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5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5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5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5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5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6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6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6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6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6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6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6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6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6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6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7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7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7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7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7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7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7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7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7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7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8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8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8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8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8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8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8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8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8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8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9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9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9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9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9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9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9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9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9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69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0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0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0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0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0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0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0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0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0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0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1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1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1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1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1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1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1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1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1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1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2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2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2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2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2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2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2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2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2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2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3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3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3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3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3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3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3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3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3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3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4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4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4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4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4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4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4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4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4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4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5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5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5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5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5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5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5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5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5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5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6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6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6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6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6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6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6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6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6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6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7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7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7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7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7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7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7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7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7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7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8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8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8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8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8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8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8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8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8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8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9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9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9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9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9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9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9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9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9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79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0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0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0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0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0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0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0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0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0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0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1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1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1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1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1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1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1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1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1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1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2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2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2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2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2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2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2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2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2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2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3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3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3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3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3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3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3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3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3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3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4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4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4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4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4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4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4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4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4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4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50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51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52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53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54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55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56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57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58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349</xdr:row>
      <xdr:rowOff>0</xdr:rowOff>
    </xdr:from>
    <xdr:ext cx="95250" cy="123825"/>
    <xdr:sp macro="" textlink="">
      <xdr:nvSpPr>
        <xdr:cNvPr id="9859" name="Text Box 3"/>
        <xdr:cNvSpPr txBox="1">
          <a:spLocks noChangeArrowheads="1"/>
        </xdr:cNvSpPr>
      </xdr:nvSpPr>
      <xdr:spPr bwMode="auto">
        <a:xfrm>
          <a:off x="5886450" y="875442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904875</xdr:colOff>
      <xdr:row>348</xdr:row>
      <xdr:rowOff>285750</xdr:rowOff>
    </xdr:from>
    <xdr:ext cx="95250" cy="123825"/>
    <xdr:sp macro="" textlink="">
      <xdr:nvSpPr>
        <xdr:cNvPr id="9860" name="Text Box 3"/>
        <xdr:cNvSpPr txBox="1">
          <a:spLocks noChangeArrowheads="1"/>
        </xdr:cNvSpPr>
      </xdr:nvSpPr>
      <xdr:spPr bwMode="auto">
        <a:xfrm>
          <a:off x="5876925" y="871823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904875</xdr:colOff>
      <xdr:row>349</xdr:row>
      <xdr:rowOff>285750</xdr:rowOff>
    </xdr:from>
    <xdr:ext cx="95250" cy="123825"/>
    <xdr:sp macro="" textlink="">
      <xdr:nvSpPr>
        <xdr:cNvPr id="9861" name="Text Box 3"/>
        <xdr:cNvSpPr txBox="1">
          <a:spLocks noChangeArrowheads="1"/>
        </xdr:cNvSpPr>
      </xdr:nvSpPr>
      <xdr:spPr bwMode="auto">
        <a:xfrm>
          <a:off x="5876925" y="878300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6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6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6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6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6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6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6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6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7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7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7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7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7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7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7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7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7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7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8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8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8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8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8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8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8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8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8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8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9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9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9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9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9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9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9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9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9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89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0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0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0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0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0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0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0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0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0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0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1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1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1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1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1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1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1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1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1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1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2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2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2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2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2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2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2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2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2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2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3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3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3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3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3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3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3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3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3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3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4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4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4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4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4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4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4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4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4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4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5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5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5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5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5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5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5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5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5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5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6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6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6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6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6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6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6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6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6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6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7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7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7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7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7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7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7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7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7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7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8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8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8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8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8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8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8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8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8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8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9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9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9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9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9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9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9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9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9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999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0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0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0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0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0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0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0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0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0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0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1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1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1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1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1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1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1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1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1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1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2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2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2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2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2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2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2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2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2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2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3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3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3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3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3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3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3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3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3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3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4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4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4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4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4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4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4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4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4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4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5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5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5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5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5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5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5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5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5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5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6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6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6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6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6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6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6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67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68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69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70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71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72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73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74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75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350</xdr:row>
      <xdr:rowOff>0</xdr:rowOff>
    </xdr:from>
    <xdr:ext cx="95250" cy="123825"/>
    <xdr:sp macro="" textlink="">
      <xdr:nvSpPr>
        <xdr:cNvPr id="10076" name="Text Box 3"/>
        <xdr:cNvSpPr txBox="1">
          <a:spLocks noChangeArrowheads="1"/>
        </xdr:cNvSpPr>
      </xdr:nvSpPr>
      <xdr:spPr bwMode="auto">
        <a:xfrm>
          <a:off x="5886450" y="878681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07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07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07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08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08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08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08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08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08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08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08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08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08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09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09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09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09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09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09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09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09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09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09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0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0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0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0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0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0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0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0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0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0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1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1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1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1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1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1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1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1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1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1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2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2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2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2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2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2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2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2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2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2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3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3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3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3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3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3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3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3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3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3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4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4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4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4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4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4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4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4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4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4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5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5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5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5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5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5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5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5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5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5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6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6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6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6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6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6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6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6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6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6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7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7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7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7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7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7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7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7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7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7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8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8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8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8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8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8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8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8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8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8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9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9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9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9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9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9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9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9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9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19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0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0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0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0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0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0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0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0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0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0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1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1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1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1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1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1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1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1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1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1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2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2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2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2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2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2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2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2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2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2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3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3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3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3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3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3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3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3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3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3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4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4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4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4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4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4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4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4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4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4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5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5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5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5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5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5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5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5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5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5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6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6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6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6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6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6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6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6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6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6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7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7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7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7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7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7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7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7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7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7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8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8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8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8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8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8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8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87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88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89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90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91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92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93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94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95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351</xdr:row>
      <xdr:rowOff>0</xdr:rowOff>
    </xdr:from>
    <xdr:ext cx="95250" cy="123825"/>
    <xdr:sp macro="" textlink="">
      <xdr:nvSpPr>
        <xdr:cNvPr id="10296" name="Text Box 3"/>
        <xdr:cNvSpPr txBox="1">
          <a:spLocks noChangeArrowheads="1"/>
        </xdr:cNvSpPr>
      </xdr:nvSpPr>
      <xdr:spPr bwMode="auto">
        <a:xfrm>
          <a:off x="5886450" y="88191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904875</xdr:colOff>
      <xdr:row>350</xdr:row>
      <xdr:rowOff>285750</xdr:rowOff>
    </xdr:from>
    <xdr:ext cx="95250" cy="123825"/>
    <xdr:sp macro="" textlink="">
      <xdr:nvSpPr>
        <xdr:cNvPr id="10297" name="Text Box 3"/>
        <xdr:cNvSpPr txBox="1">
          <a:spLocks noChangeArrowheads="1"/>
        </xdr:cNvSpPr>
      </xdr:nvSpPr>
      <xdr:spPr bwMode="auto">
        <a:xfrm>
          <a:off x="5876925" y="881538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904875</xdr:colOff>
      <xdr:row>351</xdr:row>
      <xdr:rowOff>285750</xdr:rowOff>
    </xdr:from>
    <xdr:ext cx="95250" cy="123825"/>
    <xdr:sp macro="" textlink="">
      <xdr:nvSpPr>
        <xdr:cNvPr id="10298" name="Text Box 3"/>
        <xdr:cNvSpPr txBox="1">
          <a:spLocks noChangeArrowheads="1"/>
        </xdr:cNvSpPr>
      </xdr:nvSpPr>
      <xdr:spPr bwMode="auto">
        <a:xfrm>
          <a:off x="5876925" y="884777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29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0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0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0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0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0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0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0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0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0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0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1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1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1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1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1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1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1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1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1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1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2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2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2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2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2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2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2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2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2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2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3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3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3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3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3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3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3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3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3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3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4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4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4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4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4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4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4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4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4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4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5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5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5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5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5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5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5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5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5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5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6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6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6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6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6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6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6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6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6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6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7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7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7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7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7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7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7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7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7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7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8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8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8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8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8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8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8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8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8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8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9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9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9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9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9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9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9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9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9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39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0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0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0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0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0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0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0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0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0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0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1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1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1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1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1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1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1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1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1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1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2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2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2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2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2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2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2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2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2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2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3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3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3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3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3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3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3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3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3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3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4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4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4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4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4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4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4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4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4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4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5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5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5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5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5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5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5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5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5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5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6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6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6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6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6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6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6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6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6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6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7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7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7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7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7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7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7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7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7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7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8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8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8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8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8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8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8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8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8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8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9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9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9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9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9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9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9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9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9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49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50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50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50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50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504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505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506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507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508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509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510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511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512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352</xdr:row>
      <xdr:rowOff>0</xdr:rowOff>
    </xdr:from>
    <xdr:ext cx="95250" cy="123825"/>
    <xdr:sp macro="" textlink="">
      <xdr:nvSpPr>
        <xdr:cNvPr id="10513" name="Text Box 3"/>
        <xdr:cNvSpPr txBox="1">
          <a:spLocks noChangeArrowheads="1"/>
        </xdr:cNvSpPr>
      </xdr:nvSpPr>
      <xdr:spPr bwMode="auto">
        <a:xfrm>
          <a:off x="5886450" y="885158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1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1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1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1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1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1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2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2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2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2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2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2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2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2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2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2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3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3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3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3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3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3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3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3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3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3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4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4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4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4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4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4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4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4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4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4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5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5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5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5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5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5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5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5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5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5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6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6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6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6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6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6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6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6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6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6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7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7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7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7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7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7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7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7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7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7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8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8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8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8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8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8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8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8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8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8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9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9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9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9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9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9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9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9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9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59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0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0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0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0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0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0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0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0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0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0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1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1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1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1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1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1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1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1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1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1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2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2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2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2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2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2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2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2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2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2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3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3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3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3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3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3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3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3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3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3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4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4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4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4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4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4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4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4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4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4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5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5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5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5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5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5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5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5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5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5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6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6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6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6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6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6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6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6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6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6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7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7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7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7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7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7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7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7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7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7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8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8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8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8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8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8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8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8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8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8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9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9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9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9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9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9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9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9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9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69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70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70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70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70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70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70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70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70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70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70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71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71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71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71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71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71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71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71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71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71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72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72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72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72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724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725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726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727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728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729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730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731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732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353</xdr:row>
      <xdr:rowOff>0</xdr:rowOff>
    </xdr:from>
    <xdr:ext cx="95250" cy="123825"/>
    <xdr:sp macro="" textlink="">
      <xdr:nvSpPr>
        <xdr:cNvPr id="10733" name="Text Box 3"/>
        <xdr:cNvSpPr txBox="1">
          <a:spLocks noChangeArrowheads="1"/>
        </xdr:cNvSpPr>
      </xdr:nvSpPr>
      <xdr:spPr bwMode="auto">
        <a:xfrm>
          <a:off x="5886450" y="890016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904875</xdr:colOff>
      <xdr:row>352</xdr:row>
      <xdr:rowOff>285750</xdr:rowOff>
    </xdr:from>
    <xdr:ext cx="95250" cy="123825"/>
    <xdr:sp macro="" textlink="">
      <xdr:nvSpPr>
        <xdr:cNvPr id="10734" name="Text Box 3"/>
        <xdr:cNvSpPr txBox="1">
          <a:spLocks noChangeArrowheads="1"/>
        </xdr:cNvSpPr>
      </xdr:nvSpPr>
      <xdr:spPr bwMode="auto">
        <a:xfrm>
          <a:off x="5876925" y="888015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904875</xdr:colOff>
      <xdr:row>353</xdr:row>
      <xdr:rowOff>285750</xdr:rowOff>
    </xdr:from>
    <xdr:ext cx="95250" cy="123825"/>
    <xdr:sp macro="" textlink="">
      <xdr:nvSpPr>
        <xdr:cNvPr id="10735" name="Text Box 3"/>
        <xdr:cNvSpPr txBox="1">
          <a:spLocks noChangeArrowheads="1"/>
        </xdr:cNvSpPr>
      </xdr:nvSpPr>
      <xdr:spPr bwMode="auto">
        <a:xfrm>
          <a:off x="5876925" y="892873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3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3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3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3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4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4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4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4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4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4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4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4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4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4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5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5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5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5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5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5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5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5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5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5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6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6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6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6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6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6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6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6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6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6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7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7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7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7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7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7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7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7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7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7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8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8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8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8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8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8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8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8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8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8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9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9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9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9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9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9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9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9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9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79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0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0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0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0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0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0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0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0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0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0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1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1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1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1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1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1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1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1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1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1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2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2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2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2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2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2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2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2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2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2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3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3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3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3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3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3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3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3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3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3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4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4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4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4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4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4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4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4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4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4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5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5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5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5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5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5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5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5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5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5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6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6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6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6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6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6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6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6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6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6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7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7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7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7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7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7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7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7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7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7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8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8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8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8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8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8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8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8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8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8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9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9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9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9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9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9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9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9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9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89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0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0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0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0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0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0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0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0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0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0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1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1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1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1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1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1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1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1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1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1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2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2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2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2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2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2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2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2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2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2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3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3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3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3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3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3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3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3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3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3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4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41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42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43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44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45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46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47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48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49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354</xdr:row>
      <xdr:rowOff>0</xdr:rowOff>
    </xdr:from>
    <xdr:ext cx="95250" cy="123825"/>
    <xdr:sp macro="" textlink="">
      <xdr:nvSpPr>
        <xdr:cNvPr id="10950" name="Text Box 3"/>
        <xdr:cNvSpPr txBox="1">
          <a:spLocks noChangeArrowheads="1"/>
        </xdr:cNvSpPr>
      </xdr:nvSpPr>
      <xdr:spPr bwMode="auto">
        <a:xfrm>
          <a:off x="5886450" y="893254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5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5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5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5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5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5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5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5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5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6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6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6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6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6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6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6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6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6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6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7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7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7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7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7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7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7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7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7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7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8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8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8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8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8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8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8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8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8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8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9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9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9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9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9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9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9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9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9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099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0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0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0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0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0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0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0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0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0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0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1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1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1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1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1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1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1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1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1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1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2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2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2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2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2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2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2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2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2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2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3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3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3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3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3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3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3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3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3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3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4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4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4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4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4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4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4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4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4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4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5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5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5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5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5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5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5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5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5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5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6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6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6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6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6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6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6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6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6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6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7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7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7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7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7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7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7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7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7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7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8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8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8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8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8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8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8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8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8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8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9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9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9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9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9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9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9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9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9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09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0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0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0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0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0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0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0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0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0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0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1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1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1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1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1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1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1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1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1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1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2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2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2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2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2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2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2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2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2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2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3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3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3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3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3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3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3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3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3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3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4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4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4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4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4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4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4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4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4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4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5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5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5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5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5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5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5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5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5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5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6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61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62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63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64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65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66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67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68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69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355</xdr:row>
      <xdr:rowOff>0</xdr:rowOff>
    </xdr:from>
    <xdr:ext cx="95250" cy="123825"/>
    <xdr:sp macro="" textlink="">
      <xdr:nvSpPr>
        <xdr:cNvPr id="11170" name="Text Box 3"/>
        <xdr:cNvSpPr txBox="1">
          <a:spLocks noChangeArrowheads="1"/>
        </xdr:cNvSpPr>
      </xdr:nvSpPr>
      <xdr:spPr bwMode="auto">
        <a:xfrm>
          <a:off x="5886450" y="898112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904875</xdr:colOff>
      <xdr:row>354</xdr:row>
      <xdr:rowOff>285750</xdr:rowOff>
    </xdr:from>
    <xdr:ext cx="95250" cy="123825"/>
    <xdr:sp macro="" textlink="">
      <xdr:nvSpPr>
        <xdr:cNvPr id="11171" name="Text Box 3"/>
        <xdr:cNvSpPr txBox="1">
          <a:spLocks noChangeArrowheads="1"/>
        </xdr:cNvSpPr>
      </xdr:nvSpPr>
      <xdr:spPr bwMode="auto">
        <a:xfrm>
          <a:off x="5876925" y="896112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904875</xdr:colOff>
      <xdr:row>355</xdr:row>
      <xdr:rowOff>285750</xdr:rowOff>
    </xdr:from>
    <xdr:ext cx="95250" cy="123825"/>
    <xdr:sp macro="" textlink="">
      <xdr:nvSpPr>
        <xdr:cNvPr id="11172" name="Text Box 3"/>
        <xdr:cNvSpPr txBox="1">
          <a:spLocks noChangeArrowheads="1"/>
        </xdr:cNvSpPr>
      </xdr:nvSpPr>
      <xdr:spPr bwMode="auto">
        <a:xfrm>
          <a:off x="5876925" y="900969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17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17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17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17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17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17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17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18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18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18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18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18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18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18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18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18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18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19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19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19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19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19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19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19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19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19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19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0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0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0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0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0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0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0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0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0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0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1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1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1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1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1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1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1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1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1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1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2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2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2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2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2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2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2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2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2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2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3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3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3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3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3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3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3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3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3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3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4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4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4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4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4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4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4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4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4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4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5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5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5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5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5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5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5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5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5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5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6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6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6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6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6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6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6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6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6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6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7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7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7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7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7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7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7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7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7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7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8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8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8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8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8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8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8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8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8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8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9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9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9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9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9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9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9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9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9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29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0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0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0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0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0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0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0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0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0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0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1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1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1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1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1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1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1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1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1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1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2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2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2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2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2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2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2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2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2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2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3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3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3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3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3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3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3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3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3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3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4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4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4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4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4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4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4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4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4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4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5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5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5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5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5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5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5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5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5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5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6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6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6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6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6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6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6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6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6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6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7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7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7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7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7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7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7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7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78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79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80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81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82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83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84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85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86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356</xdr:row>
      <xdr:rowOff>0</xdr:rowOff>
    </xdr:from>
    <xdr:ext cx="95250" cy="123825"/>
    <xdr:sp macro="" textlink="">
      <xdr:nvSpPr>
        <xdr:cNvPr id="11387" name="Text Box 3"/>
        <xdr:cNvSpPr txBox="1">
          <a:spLocks noChangeArrowheads="1"/>
        </xdr:cNvSpPr>
      </xdr:nvSpPr>
      <xdr:spPr bwMode="auto">
        <a:xfrm>
          <a:off x="5886450" y="904589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38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38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39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39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39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39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39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39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39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39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39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39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0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0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0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0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0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0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0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0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0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0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1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1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1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1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1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1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1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1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1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1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2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2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2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2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2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2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2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2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2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2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3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3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3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3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3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3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3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3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3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3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4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4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4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4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4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4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4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4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4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4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5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5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5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5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5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5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5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5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5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5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6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6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6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6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6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6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6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6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6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6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7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7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7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7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7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7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7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7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7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7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8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8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8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8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8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8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8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8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8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8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9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9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9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9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9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9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9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9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9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49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0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0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0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0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0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0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0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0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0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0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1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1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1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1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1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1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1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1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1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1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2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2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2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2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2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2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2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2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2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2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3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3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3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3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3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3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3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3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3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3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4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4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4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4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4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4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4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4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4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4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5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5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5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5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5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5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5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5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5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5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6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6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6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6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6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6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6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6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6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6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7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7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7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7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7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7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7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7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7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7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8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8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8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8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8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8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8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8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8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8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9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9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9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9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9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9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9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9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98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599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600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601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602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603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604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605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606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357</xdr:row>
      <xdr:rowOff>0</xdr:rowOff>
    </xdr:from>
    <xdr:ext cx="95250" cy="123825"/>
    <xdr:sp macro="" textlink="">
      <xdr:nvSpPr>
        <xdr:cNvPr id="11607" name="Text Box 3"/>
        <xdr:cNvSpPr txBox="1">
          <a:spLocks noChangeArrowheads="1"/>
        </xdr:cNvSpPr>
      </xdr:nvSpPr>
      <xdr:spPr bwMode="auto">
        <a:xfrm>
          <a:off x="5886450" y="907827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904875</xdr:colOff>
      <xdr:row>356</xdr:row>
      <xdr:rowOff>285750</xdr:rowOff>
    </xdr:from>
    <xdr:ext cx="95250" cy="123825"/>
    <xdr:sp macro="" textlink="">
      <xdr:nvSpPr>
        <xdr:cNvPr id="11608" name="Text Box 3"/>
        <xdr:cNvSpPr txBox="1">
          <a:spLocks noChangeArrowheads="1"/>
        </xdr:cNvSpPr>
      </xdr:nvSpPr>
      <xdr:spPr bwMode="auto">
        <a:xfrm>
          <a:off x="5876925" y="9074467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904875</xdr:colOff>
      <xdr:row>357</xdr:row>
      <xdr:rowOff>285750</xdr:rowOff>
    </xdr:from>
    <xdr:ext cx="95250" cy="123825"/>
    <xdr:sp macro="" textlink="">
      <xdr:nvSpPr>
        <xdr:cNvPr id="11609" name="Text Box 3"/>
        <xdr:cNvSpPr txBox="1">
          <a:spLocks noChangeArrowheads="1"/>
        </xdr:cNvSpPr>
      </xdr:nvSpPr>
      <xdr:spPr bwMode="auto">
        <a:xfrm>
          <a:off x="5876925" y="91068525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1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1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1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1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1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1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1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1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1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1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2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2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2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2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2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2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2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2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2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2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3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3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3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3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3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3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3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3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3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3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4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4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4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4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4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4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4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4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4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4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5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5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5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5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5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5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5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5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5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5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6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6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6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6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6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6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6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6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6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6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7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7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7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7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7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7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7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7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7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7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8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8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8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8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8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8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8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8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8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8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9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9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9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9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9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9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9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9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9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69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0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0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0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0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0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0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0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0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0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0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1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1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1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1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1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1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1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1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1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1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2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2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2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2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2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2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2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2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2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2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3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3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3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3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3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3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3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3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3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3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4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4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4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4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4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4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4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4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4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4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5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5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5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5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5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5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5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5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5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5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6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6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6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6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6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6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6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6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6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6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7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7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7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7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7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7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7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7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7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7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8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8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8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8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8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8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8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8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8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8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9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9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9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9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9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9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9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9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9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79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80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80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80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80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80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80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80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80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80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80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81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81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81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81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81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815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816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817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818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819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820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821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822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823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358</xdr:row>
      <xdr:rowOff>0</xdr:rowOff>
    </xdr:from>
    <xdr:ext cx="95250" cy="123825"/>
    <xdr:sp macro="" textlink="">
      <xdr:nvSpPr>
        <xdr:cNvPr id="11824" name="Text Box 3"/>
        <xdr:cNvSpPr txBox="1">
          <a:spLocks noChangeArrowheads="1"/>
        </xdr:cNvSpPr>
      </xdr:nvSpPr>
      <xdr:spPr bwMode="auto">
        <a:xfrm>
          <a:off x="5886450" y="91268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2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2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2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2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2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3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3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3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3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3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3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3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3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3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3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4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4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4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4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4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4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4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4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4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4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5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5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5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5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5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5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5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5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5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5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6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6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6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6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6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6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6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6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6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6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7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7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7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7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7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7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7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7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7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7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8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8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8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8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8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8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8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8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8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8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9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9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9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9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9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9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9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9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9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89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0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0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0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0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0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0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0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0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0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0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1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1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1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1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1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1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1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1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1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1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2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2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2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2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2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2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2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2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2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2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3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3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3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3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3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3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3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3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3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3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4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4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4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4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4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4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4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4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4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4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5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5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5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5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5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5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5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5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5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5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6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6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6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6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6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6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6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6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6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6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7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7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7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7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7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7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7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7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7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7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8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8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8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8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8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8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8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8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8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8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9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9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9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9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9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9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9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9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9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199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0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0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0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0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0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0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0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0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0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0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1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1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1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1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1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1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1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1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1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1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2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2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2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2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2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2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2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2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2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2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3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3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3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3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3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35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36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37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38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39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40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41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42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43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359</xdr:row>
      <xdr:rowOff>0</xdr:rowOff>
    </xdr:from>
    <xdr:ext cx="95250" cy="123825"/>
    <xdr:sp macro="" textlink="">
      <xdr:nvSpPr>
        <xdr:cNvPr id="12044" name="Text Box 3"/>
        <xdr:cNvSpPr txBox="1">
          <a:spLocks noChangeArrowheads="1"/>
        </xdr:cNvSpPr>
      </xdr:nvSpPr>
      <xdr:spPr bwMode="auto">
        <a:xfrm>
          <a:off x="5886450" y="91592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904875</xdr:colOff>
      <xdr:row>358</xdr:row>
      <xdr:rowOff>285750</xdr:rowOff>
    </xdr:from>
    <xdr:ext cx="95250" cy="123825"/>
    <xdr:sp macro="" textlink="">
      <xdr:nvSpPr>
        <xdr:cNvPr id="12045" name="Text Box 3"/>
        <xdr:cNvSpPr txBox="1">
          <a:spLocks noChangeArrowheads="1"/>
        </xdr:cNvSpPr>
      </xdr:nvSpPr>
      <xdr:spPr bwMode="auto">
        <a:xfrm>
          <a:off x="5876925" y="915543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904875</xdr:colOff>
      <xdr:row>359</xdr:row>
      <xdr:rowOff>285750</xdr:rowOff>
    </xdr:from>
    <xdr:ext cx="95250" cy="123825"/>
    <xdr:sp macro="" textlink="">
      <xdr:nvSpPr>
        <xdr:cNvPr id="12046" name="Text Box 3"/>
        <xdr:cNvSpPr txBox="1">
          <a:spLocks noChangeArrowheads="1"/>
        </xdr:cNvSpPr>
      </xdr:nvSpPr>
      <xdr:spPr bwMode="auto">
        <a:xfrm>
          <a:off x="5876925" y="918781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4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4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4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5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5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5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5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5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5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5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5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5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5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6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6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6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6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6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6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6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6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6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6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7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7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7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7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7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7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7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7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7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7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8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8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8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8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8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8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8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8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8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8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9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9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9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9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9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9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9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9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9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09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0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0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0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0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0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0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0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0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0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0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1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1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1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1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1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1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1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1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1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1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2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2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2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2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2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2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2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2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2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2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3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3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3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3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3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3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3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3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3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3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4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4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4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4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4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4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4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4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4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4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5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5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5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5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5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5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5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5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5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5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6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6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6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6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6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6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6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6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6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6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7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7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7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7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7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7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7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7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7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7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8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8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8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8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8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8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8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8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8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8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9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9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9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9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9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9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9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9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9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19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0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0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0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0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0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0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0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0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0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0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1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1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1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1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1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1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1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1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1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1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2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2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2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2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2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2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2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2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2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2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3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3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3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3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3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3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3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3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3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3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4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4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4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4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4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4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4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4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4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4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5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5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52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53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54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55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56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57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58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59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60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360</xdr:row>
      <xdr:rowOff>0</xdr:rowOff>
    </xdr:from>
    <xdr:ext cx="95250" cy="123825"/>
    <xdr:sp macro="" textlink="">
      <xdr:nvSpPr>
        <xdr:cNvPr id="12261" name="Text Box 3"/>
        <xdr:cNvSpPr txBox="1">
          <a:spLocks noChangeArrowheads="1"/>
        </xdr:cNvSpPr>
      </xdr:nvSpPr>
      <xdr:spPr bwMode="auto">
        <a:xfrm>
          <a:off x="5886450" y="919162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6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6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6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6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6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6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6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6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7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7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7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7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7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7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7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7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7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7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8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8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8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8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8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8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8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8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8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8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9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9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9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9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9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9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9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9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9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29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0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0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0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0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0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0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0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0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0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0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1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1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1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1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1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1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1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1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1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1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2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2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2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2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2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2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2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2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2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2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3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3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3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3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3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3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3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3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3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3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4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4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4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4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4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4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4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4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4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4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5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5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5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5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5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5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5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5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5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5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6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6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6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6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6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6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6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6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6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6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7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7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7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7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7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7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7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7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7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7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8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8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8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8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8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8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8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8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8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8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9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9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9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9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9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9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9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9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9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39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0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0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0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0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0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0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0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0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0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0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1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1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1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1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1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1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1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1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1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1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2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2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2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2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2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2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2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2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2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2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3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3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3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3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3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3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3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3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3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3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4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4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4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4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4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4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4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4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4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4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5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5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5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5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5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5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5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5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5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5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6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6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6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6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6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6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6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6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6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6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7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7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72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73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74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75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76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77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78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79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80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361</xdr:row>
      <xdr:rowOff>0</xdr:rowOff>
    </xdr:from>
    <xdr:ext cx="95250" cy="123825"/>
    <xdr:sp macro="" textlink="">
      <xdr:nvSpPr>
        <xdr:cNvPr id="12481" name="Text Box 3"/>
        <xdr:cNvSpPr txBox="1">
          <a:spLocks noChangeArrowheads="1"/>
        </xdr:cNvSpPr>
      </xdr:nvSpPr>
      <xdr:spPr bwMode="auto">
        <a:xfrm>
          <a:off x="5886450" y="925639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904875</xdr:colOff>
      <xdr:row>360</xdr:row>
      <xdr:rowOff>285750</xdr:rowOff>
    </xdr:from>
    <xdr:ext cx="95250" cy="123825"/>
    <xdr:sp macro="" textlink="">
      <xdr:nvSpPr>
        <xdr:cNvPr id="12482" name="Text Box 3"/>
        <xdr:cNvSpPr txBox="1">
          <a:spLocks noChangeArrowheads="1"/>
        </xdr:cNvSpPr>
      </xdr:nvSpPr>
      <xdr:spPr bwMode="auto">
        <a:xfrm>
          <a:off x="5876925" y="922020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904875</xdr:colOff>
      <xdr:row>361</xdr:row>
      <xdr:rowOff>285750</xdr:rowOff>
    </xdr:from>
    <xdr:ext cx="95250" cy="123825"/>
    <xdr:sp macro="" textlink="">
      <xdr:nvSpPr>
        <xdr:cNvPr id="12483" name="Text Box 3"/>
        <xdr:cNvSpPr txBox="1">
          <a:spLocks noChangeArrowheads="1"/>
        </xdr:cNvSpPr>
      </xdr:nvSpPr>
      <xdr:spPr bwMode="auto">
        <a:xfrm>
          <a:off x="5876925" y="928497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48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48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48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48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48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48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49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49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49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49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49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49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49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49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49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49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0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0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0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0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0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0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0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0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0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0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1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1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1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1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1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1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1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1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1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1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2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2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2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2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2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2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2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2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2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2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3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3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3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3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3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3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3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3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3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3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4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4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4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4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4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4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4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4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4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4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5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5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5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5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5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5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5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5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5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5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6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6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6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6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6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6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6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6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6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6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7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7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7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7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7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7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7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7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7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7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8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8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8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8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8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8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8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8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8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8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9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9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9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9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9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9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9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9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9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59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0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0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0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0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0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0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0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0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0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0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1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1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1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1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1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1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1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1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1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1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2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2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2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2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2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2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2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2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2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2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3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3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3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3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3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3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3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3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3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3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4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4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4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4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4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4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4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4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4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4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5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5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5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5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5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5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5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5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5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5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6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6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6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6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6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6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6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6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6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6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7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7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7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7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7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7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7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7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7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7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8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8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8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8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8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8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8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8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8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89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90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91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92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93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94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95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96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97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362</xdr:row>
      <xdr:rowOff>0</xdr:rowOff>
    </xdr:from>
    <xdr:ext cx="95250" cy="123825"/>
    <xdr:sp macro="" textlink="">
      <xdr:nvSpPr>
        <xdr:cNvPr id="12698" name="Text Box 3"/>
        <xdr:cNvSpPr txBox="1">
          <a:spLocks noChangeArrowheads="1"/>
        </xdr:cNvSpPr>
      </xdr:nvSpPr>
      <xdr:spPr bwMode="auto">
        <a:xfrm>
          <a:off x="5886450" y="928878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699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00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01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02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03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04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05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06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07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08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09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10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11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12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13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14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15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16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17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18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19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20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21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22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23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24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25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26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27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28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29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30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31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32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33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34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35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36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37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38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39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40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41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42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43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44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45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46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47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48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49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50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51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52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53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54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55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56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57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58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59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60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61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62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63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64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65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66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67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68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69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70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71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72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73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74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75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76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77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78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79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80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81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82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83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84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85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86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87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88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89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90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91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92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93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94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95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96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97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98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799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00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01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02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03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04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05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06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07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08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09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10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11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12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13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14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15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16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17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18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19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20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21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22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23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24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25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26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27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28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29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30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31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32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33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34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35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36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37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38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39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40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41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42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43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44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45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46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47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48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49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50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51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52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53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54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55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56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57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58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59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60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61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62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63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64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65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66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67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68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69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70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71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72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73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74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75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76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77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78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79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80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81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82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83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84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85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86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87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88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89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90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91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92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93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94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95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96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97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98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899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900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901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902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903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904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905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906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907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908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909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910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911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912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913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914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915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916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917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363</xdr:row>
      <xdr:rowOff>0</xdr:rowOff>
    </xdr:from>
    <xdr:ext cx="95250" cy="123825"/>
    <xdr:sp macro="" textlink="">
      <xdr:nvSpPr>
        <xdr:cNvPr id="12918" name="Text Box 3"/>
        <xdr:cNvSpPr txBox="1">
          <a:spLocks noChangeArrowheads="1"/>
        </xdr:cNvSpPr>
      </xdr:nvSpPr>
      <xdr:spPr bwMode="auto">
        <a:xfrm>
          <a:off x="5886450" y="932116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904875</xdr:colOff>
      <xdr:row>362</xdr:row>
      <xdr:rowOff>285750</xdr:rowOff>
    </xdr:from>
    <xdr:ext cx="95250" cy="123825"/>
    <xdr:sp macro="" textlink="">
      <xdr:nvSpPr>
        <xdr:cNvPr id="12919" name="Text Box 3"/>
        <xdr:cNvSpPr txBox="1">
          <a:spLocks noChangeArrowheads="1"/>
        </xdr:cNvSpPr>
      </xdr:nvSpPr>
      <xdr:spPr bwMode="auto">
        <a:xfrm>
          <a:off x="5876925" y="9317355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904875</xdr:colOff>
      <xdr:row>363</xdr:row>
      <xdr:rowOff>285750</xdr:rowOff>
    </xdr:from>
    <xdr:ext cx="95250" cy="123825"/>
    <xdr:sp macro="" textlink="">
      <xdr:nvSpPr>
        <xdr:cNvPr id="12920" name="Text Box 3"/>
        <xdr:cNvSpPr txBox="1">
          <a:spLocks noChangeArrowheads="1"/>
        </xdr:cNvSpPr>
      </xdr:nvSpPr>
      <xdr:spPr bwMode="auto">
        <a:xfrm>
          <a:off x="5876925" y="93497400"/>
          <a:ext cx="95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F366"/>
  <sheetViews>
    <sheetView tabSelected="1" topLeftCell="C349" workbookViewId="0">
      <selection activeCell="C4" sqref="C4:C365"/>
    </sheetView>
  </sheetViews>
  <sheetFormatPr defaultRowHeight="15" x14ac:dyDescent="0.25"/>
  <cols>
    <col min="1" max="1" width="0" style="1" hidden="1"/>
    <col min="2" max="2" width="0" style="1" hidden="1" customWidth="1"/>
    <col min="3" max="3" width="9.28515625" style="1" customWidth="1"/>
    <col min="4" max="4" width="29.42578125" style="1" customWidth="1"/>
    <col min="5" max="5" width="35.85546875" style="1" customWidth="1"/>
    <col min="6" max="6" width="15.28515625" style="1" customWidth="1"/>
    <col min="7" max="7" width="11.28515625" style="1" customWidth="1"/>
    <col min="8" max="8" width="12.140625" style="1" customWidth="1"/>
    <col min="9" max="9" width="13" style="1" customWidth="1"/>
    <col min="10" max="10" width="11.42578125" style="1" customWidth="1"/>
    <col min="11" max="11" width="8.5703125" style="1" customWidth="1"/>
    <col min="12" max="12" width="21" style="1" customWidth="1"/>
    <col min="13" max="13" width="10.140625" style="1" customWidth="1"/>
    <col min="14" max="14" width="12" style="1" customWidth="1"/>
    <col min="15" max="15" width="34.7109375" style="1" customWidth="1"/>
    <col min="16" max="16" width="14" style="1" customWidth="1"/>
    <col min="17" max="17" width="12.85546875" style="1" customWidth="1"/>
    <col min="18" max="1020" width="8.5703125" style="1"/>
  </cols>
  <sheetData>
    <row r="1" spans="3:17" x14ac:dyDescent="0.25">
      <c r="D1" s="12" t="s">
        <v>58</v>
      </c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</row>
    <row r="2" spans="3:17" ht="15.75" thickBot="1" x14ac:dyDescent="0.3"/>
    <row r="3" spans="3:17" ht="90" thickBot="1" x14ac:dyDescent="0.3">
      <c r="C3" s="2" t="s">
        <v>0</v>
      </c>
      <c r="D3" s="2" t="s">
        <v>1</v>
      </c>
      <c r="E3" s="2" t="s">
        <v>2</v>
      </c>
      <c r="F3" s="2" t="s">
        <v>3</v>
      </c>
      <c r="G3" s="2" t="s">
        <v>4</v>
      </c>
      <c r="H3" s="2" t="s">
        <v>5</v>
      </c>
      <c r="I3" s="2" t="s">
        <v>6</v>
      </c>
      <c r="J3" s="2" t="s">
        <v>7</v>
      </c>
      <c r="K3" s="2" t="s">
        <v>13</v>
      </c>
      <c r="L3" s="2" t="s">
        <v>8</v>
      </c>
      <c r="M3" s="2" t="s">
        <v>9</v>
      </c>
      <c r="N3" s="2" t="s">
        <v>20</v>
      </c>
      <c r="O3" s="3" t="s">
        <v>12</v>
      </c>
    </row>
    <row r="4" spans="3:17" ht="63.75" x14ac:dyDescent="0.25">
      <c r="C4" s="24">
        <v>1</v>
      </c>
      <c r="D4" s="15" t="s">
        <v>43</v>
      </c>
      <c r="E4" s="15" t="s">
        <v>187</v>
      </c>
      <c r="F4" s="15" t="s">
        <v>420</v>
      </c>
      <c r="G4" s="15" t="s">
        <v>21</v>
      </c>
      <c r="H4" s="67">
        <v>2</v>
      </c>
      <c r="I4" s="38">
        <v>350000</v>
      </c>
      <c r="J4" s="15">
        <f t="shared" ref="J4:J68" si="0">H4*I4</f>
        <v>700000</v>
      </c>
      <c r="K4" s="15" t="s">
        <v>16</v>
      </c>
      <c r="L4" s="15" t="s">
        <v>10</v>
      </c>
      <c r="M4" s="15" t="s">
        <v>11</v>
      </c>
      <c r="N4" s="24"/>
      <c r="O4" s="24" t="s">
        <v>45</v>
      </c>
      <c r="P4" s="1" t="s">
        <v>167</v>
      </c>
    </row>
    <row r="5" spans="3:17" ht="63.75" x14ac:dyDescent="0.25">
      <c r="C5" s="24">
        <v>2</v>
      </c>
      <c r="D5" s="15" t="s">
        <v>43</v>
      </c>
      <c r="E5" s="15" t="s">
        <v>401</v>
      </c>
      <c r="F5" s="15" t="s">
        <v>420</v>
      </c>
      <c r="G5" s="15" t="s">
        <v>21</v>
      </c>
      <c r="H5" s="67">
        <v>2</v>
      </c>
      <c r="I5" s="38">
        <v>150000</v>
      </c>
      <c r="J5" s="15">
        <f t="shared" si="0"/>
        <v>300000</v>
      </c>
      <c r="K5" s="15" t="s">
        <v>16</v>
      </c>
      <c r="L5" s="15" t="s">
        <v>10</v>
      </c>
      <c r="M5" s="15" t="s">
        <v>11</v>
      </c>
      <c r="N5" s="24"/>
      <c r="O5" s="24" t="s">
        <v>45</v>
      </c>
      <c r="P5" s="1" t="s">
        <v>167</v>
      </c>
    </row>
    <row r="6" spans="3:17" ht="63.75" x14ac:dyDescent="0.25">
      <c r="C6" s="24">
        <v>3</v>
      </c>
      <c r="D6" s="15" t="s">
        <v>43</v>
      </c>
      <c r="E6" s="15" t="s">
        <v>188</v>
      </c>
      <c r="F6" s="15" t="s">
        <v>420</v>
      </c>
      <c r="G6" s="15" t="s">
        <v>40</v>
      </c>
      <c r="H6" s="67">
        <v>7</v>
      </c>
      <c r="I6" s="38">
        <v>1500</v>
      </c>
      <c r="J6" s="15">
        <f t="shared" si="0"/>
        <v>10500</v>
      </c>
      <c r="K6" s="15" t="s">
        <v>16</v>
      </c>
      <c r="L6" s="15" t="s">
        <v>10</v>
      </c>
      <c r="M6" s="15" t="s">
        <v>11</v>
      </c>
      <c r="N6" s="24"/>
      <c r="O6" s="24" t="s">
        <v>45</v>
      </c>
      <c r="P6" s="1" t="s">
        <v>167</v>
      </c>
    </row>
    <row r="7" spans="3:17" ht="63.75" x14ac:dyDescent="0.25">
      <c r="C7" s="24">
        <v>4</v>
      </c>
      <c r="D7" s="15" t="s">
        <v>43</v>
      </c>
      <c r="E7" s="15" t="s">
        <v>189</v>
      </c>
      <c r="F7" s="15" t="s">
        <v>420</v>
      </c>
      <c r="G7" s="15" t="s">
        <v>14</v>
      </c>
      <c r="H7" s="67">
        <v>1</v>
      </c>
      <c r="I7" s="38">
        <v>24550</v>
      </c>
      <c r="J7" s="15">
        <f t="shared" si="0"/>
        <v>24550</v>
      </c>
      <c r="K7" s="15" t="s">
        <v>16</v>
      </c>
      <c r="L7" s="15" t="s">
        <v>10</v>
      </c>
      <c r="M7" s="15" t="s">
        <v>11</v>
      </c>
      <c r="N7" s="24"/>
      <c r="O7" s="24" t="s">
        <v>45</v>
      </c>
      <c r="P7" s="1" t="s">
        <v>167</v>
      </c>
    </row>
    <row r="8" spans="3:17" ht="63.75" x14ac:dyDescent="0.25">
      <c r="C8" s="24">
        <v>5</v>
      </c>
      <c r="D8" s="15" t="s">
        <v>43</v>
      </c>
      <c r="E8" s="15" t="s">
        <v>190</v>
      </c>
      <c r="F8" s="15" t="s">
        <v>420</v>
      </c>
      <c r="G8" s="4" t="s">
        <v>14</v>
      </c>
      <c r="H8" s="67">
        <v>1</v>
      </c>
      <c r="I8" s="38">
        <v>70000</v>
      </c>
      <c r="J8" s="15">
        <f t="shared" si="0"/>
        <v>70000</v>
      </c>
      <c r="K8" s="15" t="s">
        <v>16</v>
      </c>
      <c r="L8" s="15" t="s">
        <v>10</v>
      </c>
      <c r="M8" s="15" t="s">
        <v>11</v>
      </c>
      <c r="N8" s="24"/>
      <c r="O8" s="24" t="s">
        <v>45</v>
      </c>
      <c r="P8" s="1" t="s">
        <v>167</v>
      </c>
    </row>
    <row r="9" spans="3:17" ht="63.75" x14ac:dyDescent="0.25">
      <c r="C9" s="24">
        <v>6</v>
      </c>
      <c r="D9" s="15" t="s">
        <v>43</v>
      </c>
      <c r="E9" s="15" t="s">
        <v>402</v>
      </c>
      <c r="F9" s="15" t="s">
        <v>420</v>
      </c>
      <c r="G9" s="4" t="s">
        <v>21</v>
      </c>
      <c r="H9" s="67">
        <v>2</v>
      </c>
      <c r="I9" s="38">
        <v>200000</v>
      </c>
      <c r="J9" s="15">
        <f t="shared" si="0"/>
        <v>400000</v>
      </c>
      <c r="K9" s="15" t="s">
        <v>16</v>
      </c>
      <c r="L9" s="15" t="s">
        <v>10</v>
      </c>
      <c r="M9" s="15" t="s">
        <v>11</v>
      </c>
      <c r="N9" s="24"/>
      <c r="O9" s="24" t="s">
        <v>45</v>
      </c>
      <c r="P9" s="1" t="s">
        <v>167</v>
      </c>
    </row>
    <row r="10" spans="3:17" ht="63.75" x14ac:dyDescent="0.25">
      <c r="C10" s="24">
        <v>7</v>
      </c>
      <c r="D10" s="15" t="s">
        <v>43</v>
      </c>
      <c r="E10" s="15" t="s">
        <v>191</v>
      </c>
      <c r="F10" s="15" t="s">
        <v>420</v>
      </c>
      <c r="G10" s="4" t="s">
        <v>14</v>
      </c>
      <c r="H10" s="67">
        <v>1</v>
      </c>
      <c r="I10" s="38">
        <v>63640</v>
      </c>
      <c r="J10" s="15">
        <v>133875</v>
      </c>
      <c r="K10" s="15" t="s">
        <v>16</v>
      </c>
      <c r="L10" s="15" t="s">
        <v>10</v>
      </c>
      <c r="M10" s="15" t="s">
        <v>11</v>
      </c>
      <c r="N10" s="24"/>
      <c r="O10" s="24" t="s">
        <v>45</v>
      </c>
      <c r="P10" s="1" t="s">
        <v>167</v>
      </c>
    </row>
    <row r="11" spans="3:17" ht="63.75" x14ac:dyDescent="0.25">
      <c r="C11" s="24">
        <v>8</v>
      </c>
      <c r="D11" s="15" t="s">
        <v>43</v>
      </c>
      <c r="E11" s="15" t="s">
        <v>192</v>
      </c>
      <c r="F11" s="15" t="s">
        <v>420</v>
      </c>
      <c r="G11" s="4" t="s">
        <v>14</v>
      </c>
      <c r="H11" s="67">
        <v>2</v>
      </c>
      <c r="I11" s="38">
        <v>15000</v>
      </c>
      <c r="J11" s="15">
        <f t="shared" si="0"/>
        <v>30000</v>
      </c>
      <c r="K11" s="15" t="s">
        <v>16</v>
      </c>
      <c r="L11" s="15" t="s">
        <v>10</v>
      </c>
      <c r="M11" s="15" t="s">
        <v>11</v>
      </c>
      <c r="N11" s="24"/>
      <c r="O11" s="24" t="s">
        <v>45</v>
      </c>
      <c r="P11" s="1" t="s">
        <v>167</v>
      </c>
    </row>
    <row r="12" spans="3:17" ht="63.75" x14ac:dyDescent="0.25">
      <c r="C12" s="24">
        <v>9</v>
      </c>
      <c r="D12" s="15" t="s">
        <v>43</v>
      </c>
      <c r="E12" s="15" t="s">
        <v>193</v>
      </c>
      <c r="F12" s="15" t="s">
        <v>420</v>
      </c>
      <c r="G12" s="4" t="s">
        <v>14</v>
      </c>
      <c r="H12" s="67">
        <v>2</v>
      </c>
      <c r="I12" s="38">
        <v>12000</v>
      </c>
      <c r="J12" s="15">
        <f t="shared" si="0"/>
        <v>24000</v>
      </c>
      <c r="K12" s="15" t="s">
        <v>16</v>
      </c>
      <c r="L12" s="15" t="s">
        <v>10</v>
      </c>
      <c r="M12" s="15" t="s">
        <v>11</v>
      </c>
      <c r="N12" s="24"/>
      <c r="O12" s="24" t="s">
        <v>45</v>
      </c>
      <c r="P12" s="1" t="s">
        <v>167</v>
      </c>
    </row>
    <row r="13" spans="3:17" ht="63.75" x14ac:dyDescent="0.25">
      <c r="C13" s="24">
        <v>10</v>
      </c>
      <c r="D13" s="15" t="s">
        <v>43</v>
      </c>
      <c r="E13" s="39" t="s">
        <v>403</v>
      </c>
      <c r="F13" s="15" t="s">
        <v>420</v>
      </c>
      <c r="G13" s="39" t="s">
        <v>21</v>
      </c>
      <c r="H13" s="68">
        <v>1</v>
      </c>
      <c r="I13" s="69">
        <v>150000</v>
      </c>
      <c r="J13" s="15">
        <f t="shared" si="0"/>
        <v>150000</v>
      </c>
      <c r="K13" s="15" t="s">
        <v>16</v>
      </c>
      <c r="L13" s="15" t="s">
        <v>10</v>
      </c>
      <c r="M13" s="15" t="s">
        <v>11</v>
      </c>
      <c r="N13" s="24"/>
      <c r="O13" s="24" t="s">
        <v>45</v>
      </c>
      <c r="P13" s="1" t="s">
        <v>167</v>
      </c>
    </row>
    <row r="14" spans="3:17" ht="63.75" x14ac:dyDescent="0.25">
      <c r="C14" s="24">
        <v>11</v>
      </c>
      <c r="D14" s="15" t="s">
        <v>43</v>
      </c>
      <c r="E14" s="4" t="s">
        <v>404</v>
      </c>
      <c r="F14" s="15" t="s">
        <v>420</v>
      </c>
      <c r="G14" s="4" t="s">
        <v>21</v>
      </c>
      <c r="H14" s="67">
        <v>1</v>
      </c>
      <c r="I14" s="42">
        <v>600000</v>
      </c>
      <c r="J14" s="15">
        <f t="shared" si="0"/>
        <v>600000</v>
      </c>
      <c r="K14" s="15" t="s">
        <v>16</v>
      </c>
      <c r="L14" s="15" t="s">
        <v>10</v>
      </c>
      <c r="M14" s="15" t="s">
        <v>11</v>
      </c>
      <c r="N14" s="24"/>
      <c r="O14" s="24" t="s">
        <v>45</v>
      </c>
      <c r="P14" s="1" t="s">
        <v>167</v>
      </c>
    </row>
    <row r="15" spans="3:17" ht="63.75" x14ac:dyDescent="0.25">
      <c r="C15" s="24">
        <v>12</v>
      </c>
      <c r="D15" s="15" t="s">
        <v>43</v>
      </c>
      <c r="E15" s="4" t="s">
        <v>405</v>
      </c>
      <c r="F15" s="15" t="s">
        <v>420</v>
      </c>
      <c r="G15" s="4" t="s">
        <v>40</v>
      </c>
      <c r="H15" s="67">
        <v>5</v>
      </c>
      <c r="I15" s="42">
        <v>15330</v>
      </c>
      <c r="J15" s="15">
        <f t="shared" si="0"/>
        <v>76650</v>
      </c>
      <c r="K15" s="15" t="s">
        <v>16</v>
      </c>
      <c r="L15" s="15" t="s">
        <v>10</v>
      </c>
      <c r="M15" s="15" t="s">
        <v>11</v>
      </c>
      <c r="N15" s="24"/>
      <c r="O15" s="24" t="s">
        <v>45</v>
      </c>
      <c r="P15" s="1" t="s">
        <v>167</v>
      </c>
    </row>
    <row r="16" spans="3:17" ht="63.75" x14ac:dyDescent="0.25">
      <c r="C16" s="24">
        <v>13</v>
      </c>
      <c r="D16" s="15" t="s">
        <v>43</v>
      </c>
      <c r="E16" s="4" t="s">
        <v>406</v>
      </c>
      <c r="F16" s="15" t="s">
        <v>420</v>
      </c>
      <c r="G16" s="4" t="s">
        <v>40</v>
      </c>
      <c r="H16" s="67">
        <v>3</v>
      </c>
      <c r="I16" s="42">
        <v>18000</v>
      </c>
      <c r="J16" s="15">
        <f t="shared" si="0"/>
        <v>54000</v>
      </c>
      <c r="K16" s="15" t="s">
        <v>16</v>
      </c>
      <c r="L16" s="15" t="s">
        <v>10</v>
      </c>
      <c r="M16" s="15" t="s">
        <v>11</v>
      </c>
      <c r="N16" s="24"/>
      <c r="O16" s="24" t="s">
        <v>45</v>
      </c>
      <c r="P16" s="1" t="s">
        <v>167</v>
      </c>
    </row>
    <row r="17" spans="3:16" ht="63.75" x14ac:dyDescent="0.25">
      <c r="C17" s="24">
        <v>14</v>
      </c>
      <c r="D17" s="15" t="s">
        <v>43</v>
      </c>
      <c r="E17" s="4" t="s">
        <v>407</v>
      </c>
      <c r="F17" s="15" t="s">
        <v>420</v>
      </c>
      <c r="G17" s="4" t="s">
        <v>40</v>
      </c>
      <c r="H17" s="67">
        <v>2</v>
      </c>
      <c r="I17" s="42">
        <v>42715</v>
      </c>
      <c r="J17" s="15">
        <f t="shared" si="0"/>
        <v>85430</v>
      </c>
      <c r="K17" s="15" t="s">
        <v>16</v>
      </c>
      <c r="L17" s="15" t="s">
        <v>10</v>
      </c>
      <c r="M17" s="15" t="s">
        <v>11</v>
      </c>
      <c r="N17" s="24"/>
      <c r="O17" s="24" t="s">
        <v>45</v>
      </c>
      <c r="P17" s="1" t="s">
        <v>167</v>
      </c>
    </row>
    <row r="18" spans="3:16" ht="63.75" x14ac:dyDescent="0.25">
      <c r="C18" s="24">
        <v>15</v>
      </c>
      <c r="D18" s="15" t="s">
        <v>43</v>
      </c>
      <c r="E18" s="4" t="s">
        <v>408</v>
      </c>
      <c r="F18" s="15" t="s">
        <v>420</v>
      </c>
      <c r="G18" s="4" t="s">
        <v>40</v>
      </c>
      <c r="H18" s="68">
        <v>1</v>
      </c>
      <c r="I18" s="42">
        <v>1560</v>
      </c>
      <c r="J18" s="15">
        <f t="shared" si="0"/>
        <v>1560</v>
      </c>
      <c r="K18" s="15" t="s">
        <v>16</v>
      </c>
      <c r="L18" s="15" t="s">
        <v>10</v>
      </c>
      <c r="M18" s="15" t="s">
        <v>11</v>
      </c>
      <c r="N18" s="24"/>
      <c r="O18" s="24" t="s">
        <v>45</v>
      </c>
      <c r="P18" s="1" t="s">
        <v>167</v>
      </c>
    </row>
    <row r="19" spans="3:16" ht="63.75" x14ac:dyDescent="0.25">
      <c r="C19" s="24">
        <v>16</v>
      </c>
      <c r="D19" s="15" t="s">
        <v>42</v>
      </c>
      <c r="E19" s="4" t="s">
        <v>409</v>
      </c>
      <c r="F19" s="15" t="s">
        <v>420</v>
      </c>
      <c r="G19" s="4" t="s">
        <v>15</v>
      </c>
      <c r="H19" s="67">
        <v>4</v>
      </c>
      <c r="I19" s="42">
        <v>8500</v>
      </c>
      <c r="J19" s="15">
        <f t="shared" si="0"/>
        <v>34000</v>
      </c>
      <c r="K19" s="15" t="s">
        <v>16</v>
      </c>
      <c r="L19" s="15" t="s">
        <v>10</v>
      </c>
      <c r="M19" s="15" t="s">
        <v>11</v>
      </c>
      <c r="N19" s="24"/>
      <c r="O19" s="24" t="s">
        <v>45</v>
      </c>
      <c r="P19" s="1" t="s">
        <v>167</v>
      </c>
    </row>
    <row r="20" spans="3:16" ht="63.75" x14ac:dyDescent="0.25">
      <c r="C20" s="24">
        <v>17</v>
      </c>
      <c r="D20" s="15" t="s">
        <v>209</v>
      </c>
      <c r="E20" s="4" t="s">
        <v>410</v>
      </c>
      <c r="F20" s="15" t="s">
        <v>420</v>
      </c>
      <c r="G20" s="15" t="s">
        <v>15</v>
      </c>
      <c r="H20" s="67">
        <v>14</v>
      </c>
      <c r="I20" s="42">
        <v>1949</v>
      </c>
      <c r="J20" s="15">
        <f t="shared" si="0"/>
        <v>27286</v>
      </c>
      <c r="K20" s="15" t="s">
        <v>16</v>
      </c>
      <c r="L20" s="15" t="s">
        <v>10</v>
      </c>
      <c r="M20" s="15" t="s">
        <v>11</v>
      </c>
      <c r="N20" s="24"/>
      <c r="O20" s="24" t="s">
        <v>45</v>
      </c>
      <c r="P20" s="1" t="s">
        <v>167</v>
      </c>
    </row>
    <row r="21" spans="3:16" ht="63.75" x14ac:dyDescent="0.25">
      <c r="C21" s="24">
        <v>18</v>
      </c>
      <c r="D21" s="15" t="s">
        <v>209</v>
      </c>
      <c r="E21" s="4" t="s">
        <v>411</v>
      </c>
      <c r="F21" s="15" t="s">
        <v>420</v>
      </c>
      <c r="G21" s="4" t="s">
        <v>15</v>
      </c>
      <c r="H21" s="67">
        <v>30</v>
      </c>
      <c r="I21" s="42">
        <v>257</v>
      </c>
      <c r="J21" s="15">
        <f t="shared" si="0"/>
        <v>7710</v>
      </c>
      <c r="K21" s="15" t="s">
        <v>16</v>
      </c>
      <c r="L21" s="15" t="s">
        <v>10</v>
      </c>
      <c r="M21" s="15" t="s">
        <v>11</v>
      </c>
      <c r="N21" s="24"/>
      <c r="O21" s="24" t="s">
        <v>45</v>
      </c>
      <c r="P21" s="1" t="s">
        <v>167</v>
      </c>
    </row>
    <row r="22" spans="3:16" ht="63.75" x14ac:dyDescent="0.25">
      <c r="C22" s="24">
        <v>19</v>
      </c>
      <c r="D22" s="15" t="s">
        <v>209</v>
      </c>
      <c r="E22" s="4" t="s">
        <v>412</v>
      </c>
      <c r="F22" s="15" t="s">
        <v>420</v>
      </c>
      <c r="G22" s="4" t="s">
        <v>15</v>
      </c>
      <c r="H22" s="67">
        <v>3</v>
      </c>
      <c r="I22" s="42">
        <v>1300</v>
      </c>
      <c r="J22" s="15">
        <f t="shared" si="0"/>
        <v>3900</v>
      </c>
      <c r="K22" s="15" t="s">
        <v>16</v>
      </c>
      <c r="L22" s="15" t="s">
        <v>10</v>
      </c>
      <c r="M22" s="15" t="s">
        <v>11</v>
      </c>
      <c r="N22" s="24"/>
      <c r="O22" s="24" t="s">
        <v>45</v>
      </c>
      <c r="P22" s="1" t="s">
        <v>167</v>
      </c>
    </row>
    <row r="23" spans="3:16" ht="63.75" x14ac:dyDescent="0.25">
      <c r="C23" s="24">
        <v>20</v>
      </c>
      <c r="D23" s="15" t="s">
        <v>209</v>
      </c>
      <c r="E23" s="16" t="s">
        <v>413</v>
      </c>
      <c r="F23" s="15" t="s">
        <v>420</v>
      </c>
      <c r="G23" s="4" t="s">
        <v>15</v>
      </c>
      <c r="H23" s="5">
        <v>14</v>
      </c>
      <c r="I23" s="38">
        <v>187</v>
      </c>
      <c r="J23" s="15">
        <f t="shared" si="0"/>
        <v>2618</v>
      </c>
      <c r="K23" s="15" t="s">
        <v>16</v>
      </c>
      <c r="L23" s="15" t="s">
        <v>10</v>
      </c>
      <c r="M23" s="15" t="s">
        <v>11</v>
      </c>
      <c r="N23" s="24"/>
      <c r="O23" s="24" t="s">
        <v>45</v>
      </c>
      <c r="P23" s="1" t="s">
        <v>167</v>
      </c>
    </row>
    <row r="24" spans="3:16" ht="63.75" x14ac:dyDescent="0.25">
      <c r="C24" s="24">
        <v>21</v>
      </c>
      <c r="D24" s="15" t="s">
        <v>43</v>
      </c>
      <c r="E24" s="16" t="s">
        <v>414</v>
      </c>
      <c r="F24" s="15" t="s">
        <v>420</v>
      </c>
      <c r="G24" s="4" t="s">
        <v>28</v>
      </c>
      <c r="H24" s="5">
        <v>5</v>
      </c>
      <c r="I24" s="38">
        <v>200000</v>
      </c>
      <c r="J24" s="15">
        <f t="shared" si="0"/>
        <v>1000000</v>
      </c>
      <c r="K24" s="15" t="s">
        <v>16</v>
      </c>
      <c r="L24" s="15" t="s">
        <v>10</v>
      </c>
      <c r="M24" s="15" t="s">
        <v>11</v>
      </c>
      <c r="N24" s="24"/>
      <c r="O24" s="24" t="s">
        <v>45</v>
      </c>
      <c r="P24" s="1" t="s">
        <v>167</v>
      </c>
    </row>
    <row r="25" spans="3:16" ht="63.75" x14ac:dyDescent="0.25">
      <c r="C25" s="24">
        <v>22</v>
      </c>
      <c r="D25" s="15" t="s">
        <v>43</v>
      </c>
      <c r="E25" s="16" t="s">
        <v>415</v>
      </c>
      <c r="F25" s="15" t="s">
        <v>420</v>
      </c>
      <c r="G25" s="4" t="s">
        <v>15</v>
      </c>
      <c r="H25" s="5">
        <v>1</v>
      </c>
      <c r="I25" s="38">
        <v>220000</v>
      </c>
      <c r="J25" s="15">
        <f t="shared" si="0"/>
        <v>220000</v>
      </c>
      <c r="K25" s="15" t="s">
        <v>16</v>
      </c>
      <c r="L25" s="15" t="s">
        <v>10</v>
      </c>
      <c r="M25" s="15" t="s">
        <v>11</v>
      </c>
      <c r="N25" s="24"/>
      <c r="O25" s="24" t="s">
        <v>45</v>
      </c>
      <c r="P25" s="1" t="s">
        <v>167</v>
      </c>
    </row>
    <row r="26" spans="3:16" ht="63.75" x14ac:dyDescent="0.25">
      <c r="C26" s="24">
        <v>23</v>
      </c>
      <c r="D26" s="15" t="s">
        <v>43</v>
      </c>
      <c r="E26" s="16" t="s">
        <v>416</v>
      </c>
      <c r="F26" s="15" t="s">
        <v>420</v>
      </c>
      <c r="G26" s="4" t="s">
        <v>15</v>
      </c>
      <c r="H26" s="5">
        <v>1</v>
      </c>
      <c r="I26" s="38">
        <v>450000</v>
      </c>
      <c r="J26" s="15">
        <f t="shared" si="0"/>
        <v>450000</v>
      </c>
      <c r="K26" s="15" t="s">
        <v>16</v>
      </c>
      <c r="L26" s="15" t="s">
        <v>10</v>
      </c>
      <c r="M26" s="15" t="s">
        <v>11</v>
      </c>
      <c r="N26" s="24"/>
      <c r="O26" s="24" t="s">
        <v>45</v>
      </c>
      <c r="P26" s="1" t="s">
        <v>167</v>
      </c>
    </row>
    <row r="27" spans="3:16" ht="63.75" x14ac:dyDescent="0.25">
      <c r="C27" s="24">
        <v>24</v>
      </c>
      <c r="D27" s="15" t="s">
        <v>43</v>
      </c>
      <c r="E27" s="16" t="s">
        <v>417</v>
      </c>
      <c r="F27" s="15" t="s">
        <v>420</v>
      </c>
      <c r="G27" s="4" t="s">
        <v>421</v>
      </c>
      <c r="H27" s="5">
        <v>10</v>
      </c>
      <c r="I27" s="38">
        <v>1620</v>
      </c>
      <c r="J27" s="15">
        <f t="shared" si="0"/>
        <v>16200</v>
      </c>
      <c r="K27" s="15" t="s">
        <v>16</v>
      </c>
      <c r="L27" s="15" t="s">
        <v>10</v>
      </c>
      <c r="M27" s="15" t="s">
        <v>11</v>
      </c>
      <c r="N27" s="24"/>
      <c r="O27" s="24" t="s">
        <v>45</v>
      </c>
      <c r="P27" s="1" t="s">
        <v>167</v>
      </c>
    </row>
    <row r="28" spans="3:16" ht="63.75" x14ac:dyDescent="0.25">
      <c r="C28" s="24">
        <v>25</v>
      </c>
      <c r="D28" s="15" t="s">
        <v>43</v>
      </c>
      <c r="E28" s="16" t="s">
        <v>418</v>
      </c>
      <c r="F28" s="15" t="s">
        <v>420</v>
      </c>
      <c r="G28" s="4" t="s">
        <v>421</v>
      </c>
      <c r="H28" s="5">
        <v>1</v>
      </c>
      <c r="I28" s="38">
        <v>93350</v>
      </c>
      <c r="J28" s="15">
        <f t="shared" si="0"/>
        <v>93350</v>
      </c>
      <c r="K28" s="15" t="s">
        <v>16</v>
      </c>
      <c r="L28" s="15" t="s">
        <v>10</v>
      </c>
      <c r="M28" s="15" t="s">
        <v>11</v>
      </c>
      <c r="N28" s="24"/>
      <c r="O28" s="24" t="s">
        <v>45</v>
      </c>
      <c r="P28" s="1" t="s">
        <v>167</v>
      </c>
    </row>
    <row r="29" spans="3:16" ht="63.75" x14ac:dyDescent="0.25">
      <c r="C29" s="24">
        <v>26</v>
      </c>
      <c r="D29" s="15" t="s">
        <v>43</v>
      </c>
      <c r="E29" s="16" t="s">
        <v>419</v>
      </c>
      <c r="F29" s="15" t="s">
        <v>420</v>
      </c>
      <c r="G29" s="4" t="s">
        <v>421</v>
      </c>
      <c r="H29" s="5">
        <v>1</v>
      </c>
      <c r="I29" s="38">
        <v>47400</v>
      </c>
      <c r="J29" s="15">
        <f t="shared" si="0"/>
        <v>47400</v>
      </c>
      <c r="K29" s="15" t="s">
        <v>16</v>
      </c>
      <c r="L29" s="15" t="s">
        <v>10</v>
      </c>
      <c r="M29" s="15" t="s">
        <v>11</v>
      </c>
      <c r="N29" s="24"/>
      <c r="O29" s="24" t="s">
        <v>45</v>
      </c>
      <c r="P29" s="1" t="s">
        <v>167</v>
      </c>
    </row>
    <row r="30" spans="3:16" ht="63.75" x14ac:dyDescent="0.25">
      <c r="C30" s="24">
        <v>27</v>
      </c>
      <c r="D30" s="15" t="s">
        <v>46</v>
      </c>
      <c r="E30" s="40" t="s">
        <v>422</v>
      </c>
      <c r="F30" s="4" t="s">
        <v>427</v>
      </c>
      <c r="G30" s="16" t="s">
        <v>174</v>
      </c>
      <c r="H30" s="16">
        <v>43</v>
      </c>
      <c r="I30" s="38">
        <v>29160</v>
      </c>
      <c r="J30" s="15">
        <f t="shared" si="0"/>
        <v>1253880</v>
      </c>
      <c r="K30" s="15" t="s">
        <v>16</v>
      </c>
      <c r="L30" s="15" t="s">
        <v>10</v>
      </c>
      <c r="M30" s="15" t="s">
        <v>11</v>
      </c>
      <c r="N30" s="24"/>
      <c r="O30" s="24" t="s">
        <v>45</v>
      </c>
      <c r="P30" s="1" t="s">
        <v>167</v>
      </c>
    </row>
    <row r="31" spans="3:16" ht="63.75" x14ac:dyDescent="0.25">
      <c r="C31" s="24">
        <v>28</v>
      </c>
      <c r="D31" s="15" t="s">
        <v>46</v>
      </c>
      <c r="E31" s="40" t="s">
        <v>423</v>
      </c>
      <c r="F31" s="4" t="s">
        <v>428</v>
      </c>
      <c r="G31" s="16" t="s">
        <v>174</v>
      </c>
      <c r="H31" s="16">
        <v>43</v>
      </c>
      <c r="I31" s="41">
        <v>15552</v>
      </c>
      <c r="J31" s="15">
        <f t="shared" si="0"/>
        <v>668736</v>
      </c>
      <c r="K31" s="15" t="s">
        <v>16</v>
      </c>
      <c r="L31" s="15" t="s">
        <v>10</v>
      </c>
      <c r="M31" s="15" t="s">
        <v>11</v>
      </c>
      <c r="N31" s="24"/>
      <c r="O31" s="24" t="s">
        <v>45</v>
      </c>
      <c r="P31" s="1" t="s">
        <v>167</v>
      </c>
    </row>
    <row r="32" spans="3:16" ht="63.75" x14ac:dyDescent="0.25">
      <c r="C32" s="24">
        <v>29</v>
      </c>
      <c r="D32" s="15" t="s">
        <v>46</v>
      </c>
      <c r="E32" s="40" t="s">
        <v>424</v>
      </c>
      <c r="F32" s="4" t="s">
        <v>428</v>
      </c>
      <c r="G32" s="16" t="s">
        <v>211</v>
      </c>
      <c r="H32" s="16">
        <v>15</v>
      </c>
      <c r="I32" s="38">
        <v>28800</v>
      </c>
      <c r="J32" s="15">
        <f t="shared" si="0"/>
        <v>432000</v>
      </c>
      <c r="K32" s="15" t="s">
        <v>16</v>
      </c>
      <c r="L32" s="15" t="s">
        <v>10</v>
      </c>
      <c r="M32" s="15" t="s">
        <v>11</v>
      </c>
      <c r="N32" s="24"/>
      <c r="O32" s="24" t="s">
        <v>45</v>
      </c>
      <c r="P32" s="1" t="s">
        <v>167</v>
      </c>
    </row>
    <row r="33" spans="3:16" ht="76.5" x14ac:dyDescent="0.25">
      <c r="C33" s="24">
        <v>30</v>
      </c>
      <c r="D33" s="15" t="s">
        <v>46</v>
      </c>
      <c r="E33" s="16" t="s">
        <v>425</v>
      </c>
      <c r="F33" s="4" t="s">
        <v>429</v>
      </c>
      <c r="G33" s="16" t="s">
        <v>174</v>
      </c>
      <c r="H33" s="16">
        <v>30</v>
      </c>
      <c r="I33" s="70">
        <f>6500*5</f>
        <v>32500</v>
      </c>
      <c r="J33" s="15">
        <f t="shared" si="0"/>
        <v>975000</v>
      </c>
      <c r="K33" s="15" t="s">
        <v>16</v>
      </c>
      <c r="L33" s="15" t="s">
        <v>10</v>
      </c>
      <c r="M33" s="15" t="s">
        <v>11</v>
      </c>
      <c r="N33" s="24"/>
      <c r="O33" s="24" t="s">
        <v>45</v>
      </c>
      <c r="P33" s="1" t="s">
        <v>167</v>
      </c>
    </row>
    <row r="34" spans="3:16" ht="63.75" x14ac:dyDescent="0.25">
      <c r="C34" s="24">
        <v>31</v>
      </c>
      <c r="D34" s="15" t="s">
        <v>46</v>
      </c>
      <c r="E34" s="16" t="s">
        <v>31</v>
      </c>
      <c r="F34" s="4" t="s">
        <v>430</v>
      </c>
      <c r="G34" s="16" t="s">
        <v>32</v>
      </c>
      <c r="H34" s="71">
        <v>200</v>
      </c>
      <c r="I34" s="71">
        <v>2100</v>
      </c>
      <c r="J34" s="15">
        <f t="shared" si="0"/>
        <v>420000</v>
      </c>
      <c r="K34" s="15" t="s">
        <v>16</v>
      </c>
      <c r="L34" s="15" t="s">
        <v>10</v>
      </c>
      <c r="M34" s="15" t="s">
        <v>11</v>
      </c>
      <c r="N34" s="24"/>
      <c r="O34" s="24" t="s">
        <v>45</v>
      </c>
      <c r="P34" s="1" t="s">
        <v>167</v>
      </c>
    </row>
    <row r="35" spans="3:16" ht="63.75" x14ac:dyDescent="0.25">
      <c r="C35" s="24">
        <v>32</v>
      </c>
      <c r="D35" s="15" t="s">
        <v>46</v>
      </c>
      <c r="E35" s="16" t="s">
        <v>145</v>
      </c>
      <c r="F35" s="4" t="s">
        <v>458</v>
      </c>
      <c r="G35" s="16" t="s">
        <v>18</v>
      </c>
      <c r="H35" s="71">
        <v>4</v>
      </c>
      <c r="I35" s="71">
        <v>696000</v>
      </c>
      <c r="J35" s="15">
        <f t="shared" si="0"/>
        <v>2784000</v>
      </c>
      <c r="K35" s="15" t="s">
        <v>16</v>
      </c>
      <c r="L35" s="15" t="s">
        <v>10</v>
      </c>
      <c r="M35" s="15" t="s">
        <v>11</v>
      </c>
      <c r="N35" s="24"/>
      <c r="O35" s="24" t="s">
        <v>45</v>
      </c>
      <c r="P35" s="1" t="s">
        <v>167</v>
      </c>
    </row>
    <row r="36" spans="3:16" ht="63.75" x14ac:dyDescent="0.25">
      <c r="C36" s="24">
        <v>33</v>
      </c>
      <c r="D36" s="15" t="s">
        <v>46</v>
      </c>
      <c r="E36" s="16" t="s">
        <v>145</v>
      </c>
      <c r="F36" s="4" t="s">
        <v>458</v>
      </c>
      <c r="G36" s="16" t="s">
        <v>18</v>
      </c>
      <c r="H36" s="71">
        <v>4</v>
      </c>
      <c r="I36" s="71">
        <v>750000</v>
      </c>
      <c r="J36" s="15">
        <f t="shared" si="0"/>
        <v>3000000</v>
      </c>
      <c r="K36" s="15" t="s">
        <v>16</v>
      </c>
      <c r="L36" s="15" t="s">
        <v>10</v>
      </c>
      <c r="M36" s="15" t="s">
        <v>11</v>
      </c>
      <c r="N36" s="24"/>
      <c r="O36" s="24" t="s">
        <v>45</v>
      </c>
      <c r="P36" s="1" t="s">
        <v>167</v>
      </c>
    </row>
    <row r="37" spans="3:16" ht="63.75" x14ac:dyDescent="0.25">
      <c r="C37" s="24">
        <v>34</v>
      </c>
      <c r="D37" s="15" t="s">
        <v>46</v>
      </c>
      <c r="E37" s="16" t="s">
        <v>145</v>
      </c>
      <c r="F37" s="4" t="s">
        <v>458</v>
      </c>
      <c r="G37" s="16" t="s">
        <v>18</v>
      </c>
      <c r="H37" s="71">
        <v>4</v>
      </c>
      <c r="I37" s="71">
        <v>1175000</v>
      </c>
      <c r="J37" s="15">
        <f t="shared" si="0"/>
        <v>4700000</v>
      </c>
      <c r="K37" s="15" t="s">
        <v>16</v>
      </c>
      <c r="L37" s="15" t="s">
        <v>10</v>
      </c>
      <c r="M37" s="15" t="s">
        <v>11</v>
      </c>
      <c r="N37" s="24"/>
      <c r="O37" s="24" t="s">
        <v>45</v>
      </c>
      <c r="P37" s="1" t="s">
        <v>167</v>
      </c>
    </row>
    <row r="38" spans="3:16" ht="63.75" x14ac:dyDescent="0.25">
      <c r="C38" s="24">
        <v>35</v>
      </c>
      <c r="D38" s="15" t="s">
        <v>46</v>
      </c>
      <c r="E38" s="16" t="s">
        <v>426</v>
      </c>
      <c r="F38" s="4" t="s">
        <v>458</v>
      </c>
      <c r="G38" s="16" t="s">
        <v>18</v>
      </c>
      <c r="H38" s="72">
        <v>1</v>
      </c>
      <c r="I38" s="71">
        <v>2000000</v>
      </c>
      <c r="J38" s="15">
        <f t="shared" si="0"/>
        <v>2000000</v>
      </c>
      <c r="K38" s="15" t="s">
        <v>16</v>
      </c>
      <c r="L38" s="15" t="s">
        <v>10</v>
      </c>
      <c r="M38" s="15" t="s">
        <v>11</v>
      </c>
      <c r="N38" s="24"/>
      <c r="O38" s="24" t="s">
        <v>45</v>
      </c>
      <c r="P38" s="1" t="s">
        <v>167</v>
      </c>
    </row>
    <row r="39" spans="3:16" ht="63.75" x14ac:dyDescent="0.25">
      <c r="C39" s="24">
        <v>36</v>
      </c>
      <c r="D39" s="15" t="s">
        <v>162</v>
      </c>
      <c r="E39" s="40" t="s">
        <v>33</v>
      </c>
      <c r="F39" s="20" t="s">
        <v>433</v>
      </c>
      <c r="G39" s="40" t="s">
        <v>37</v>
      </c>
      <c r="H39" s="41">
        <v>5</v>
      </c>
      <c r="I39" s="42">
        <v>16450.560000000001</v>
      </c>
      <c r="J39" s="15">
        <f t="shared" si="0"/>
        <v>82252.800000000003</v>
      </c>
      <c r="K39" s="15" t="s">
        <v>16</v>
      </c>
      <c r="L39" s="15" t="s">
        <v>10</v>
      </c>
      <c r="M39" s="15" t="s">
        <v>11</v>
      </c>
      <c r="N39" s="24"/>
      <c r="O39" s="24" t="s">
        <v>45</v>
      </c>
      <c r="P39" s="1" t="s">
        <v>167</v>
      </c>
    </row>
    <row r="40" spans="3:16" ht="63.75" x14ac:dyDescent="0.25">
      <c r="C40" s="24">
        <v>37</v>
      </c>
      <c r="D40" s="15" t="s">
        <v>162</v>
      </c>
      <c r="E40" s="40" t="s">
        <v>34</v>
      </c>
      <c r="F40" s="20" t="s">
        <v>434</v>
      </c>
      <c r="G40" s="41" t="s">
        <v>37</v>
      </c>
      <c r="H40" s="41">
        <v>5</v>
      </c>
      <c r="I40" s="42">
        <v>33253.919999999998</v>
      </c>
      <c r="J40" s="15">
        <f t="shared" si="0"/>
        <v>166269.59999999998</v>
      </c>
      <c r="K40" s="15" t="s">
        <v>16</v>
      </c>
      <c r="L40" s="15" t="s">
        <v>10</v>
      </c>
      <c r="M40" s="15" t="s">
        <v>11</v>
      </c>
      <c r="N40" s="24"/>
      <c r="O40" s="24" t="s">
        <v>45</v>
      </c>
      <c r="P40" s="1" t="s">
        <v>167</v>
      </c>
    </row>
    <row r="41" spans="3:16" ht="63.75" x14ac:dyDescent="0.25">
      <c r="C41" s="24">
        <v>38</v>
      </c>
      <c r="D41" s="15" t="s">
        <v>162</v>
      </c>
      <c r="E41" s="40" t="s">
        <v>431</v>
      </c>
      <c r="F41" s="20" t="s">
        <v>435</v>
      </c>
      <c r="G41" s="41" t="s">
        <v>439</v>
      </c>
      <c r="H41" s="41">
        <v>50</v>
      </c>
      <c r="I41" s="42">
        <v>2000</v>
      </c>
      <c r="J41" s="15">
        <f t="shared" si="0"/>
        <v>100000</v>
      </c>
      <c r="K41" s="15" t="s">
        <v>16</v>
      </c>
      <c r="L41" s="15" t="s">
        <v>10</v>
      </c>
      <c r="M41" s="15" t="s">
        <v>11</v>
      </c>
      <c r="N41" s="24"/>
      <c r="O41" s="24" t="s">
        <v>45</v>
      </c>
      <c r="P41" s="1" t="s">
        <v>167</v>
      </c>
    </row>
    <row r="42" spans="3:16" ht="63.75" x14ac:dyDescent="0.25">
      <c r="C42" s="24">
        <v>39</v>
      </c>
      <c r="D42" s="15" t="s">
        <v>162</v>
      </c>
      <c r="E42" s="40" t="s">
        <v>35</v>
      </c>
      <c r="F42" s="20" t="s">
        <v>436</v>
      </c>
      <c r="G42" s="41" t="s">
        <v>30</v>
      </c>
      <c r="H42" s="41">
        <v>5</v>
      </c>
      <c r="I42" s="42">
        <v>30299.5</v>
      </c>
      <c r="J42" s="15">
        <f t="shared" si="0"/>
        <v>151497.5</v>
      </c>
      <c r="K42" s="15" t="s">
        <v>16</v>
      </c>
      <c r="L42" s="15" t="s">
        <v>10</v>
      </c>
      <c r="M42" s="15" t="s">
        <v>11</v>
      </c>
      <c r="N42" s="24"/>
      <c r="O42" s="24" t="s">
        <v>45</v>
      </c>
      <c r="P42" s="1" t="s">
        <v>167</v>
      </c>
    </row>
    <row r="43" spans="3:16" ht="76.5" x14ac:dyDescent="0.25">
      <c r="C43" s="24">
        <v>40</v>
      </c>
      <c r="D43" s="15" t="s">
        <v>162</v>
      </c>
      <c r="E43" s="40" t="s">
        <v>36</v>
      </c>
      <c r="F43" s="20" t="s">
        <v>437</v>
      </c>
      <c r="G43" s="41" t="s">
        <v>30</v>
      </c>
      <c r="H43" s="41">
        <v>5</v>
      </c>
      <c r="I43" s="42">
        <v>480000</v>
      </c>
      <c r="J43" s="15">
        <f t="shared" si="0"/>
        <v>2400000</v>
      </c>
      <c r="K43" s="15" t="s">
        <v>16</v>
      </c>
      <c r="L43" s="15" t="s">
        <v>10</v>
      </c>
      <c r="M43" s="15" t="s">
        <v>11</v>
      </c>
      <c r="N43" s="24"/>
      <c r="O43" s="24" t="s">
        <v>45</v>
      </c>
      <c r="P43" s="1" t="s">
        <v>167</v>
      </c>
    </row>
    <row r="44" spans="3:16" ht="63.75" x14ac:dyDescent="0.25">
      <c r="C44" s="24">
        <v>41</v>
      </c>
      <c r="D44" s="15" t="s">
        <v>162</v>
      </c>
      <c r="E44" s="40" t="s">
        <v>432</v>
      </c>
      <c r="F44" s="4" t="s">
        <v>438</v>
      </c>
      <c r="G44" s="40" t="s">
        <v>30</v>
      </c>
      <c r="H44" s="4">
        <v>6</v>
      </c>
      <c r="I44" s="18">
        <v>1800000</v>
      </c>
      <c r="J44" s="15">
        <f t="shared" si="0"/>
        <v>10800000</v>
      </c>
      <c r="K44" s="15" t="s">
        <v>16</v>
      </c>
      <c r="L44" s="15" t="s">
        <v>10</v>
      </c>
      <c r="M44" s="15" t="s">
        <v>11</v>
      </c>
      <c r="N44" s="24"/>
      <c r="O44" s="24" t="s">
        <v>45</v>
      </c>
      <c r="P44" s="1" t="s">
        <v>167</v>
      </c>
    </row>
    <row r="45" spans="3:16" ht="109.5" customHeight="1" x14ac:dyDescent="0.25">
      <c r="C45" s="24">
        <v>42</v>
      </c>
      <c r="D45" s="15" t="s">
        <v>57</v>
      </c>
      <c r="E45" s="21" t="s">
        <v>48</v>
      </c>
      <c r="F45" s="21" t="s">
        <v>440</v>
      </c>
      <c r="G45" s="15" t="s">
        <v>49</v>
      </c>
      <c r="H45" s="15">
        <v>20.440000000000001</v>
      </c>
      <c r="I45" s="15">
        <v>4100</v>
      </c>
      <c r="J45" s="15">
        <v>62500</v>
      </c>
      <c r="K45" s="15" t="s">
        <v>16</v>
      </c>
      <c r="L45" s="24" t="s">
        <v>10</v>
      </c>
      <c r="M45" s="24" t="s">
        <v>11</v>
      </c>
      <c r="N45" s="24"/>
      <c r="O45" s="24" t="s">
        <v>45</v>
      </c>
      <c r="P45" s="1" t="s">
        <v>167</v>
      </c>
    </row>
    <row r="46" spans="3:16" ht="63.75" x14ac:dyDescent="0.25">
      <c r="C46" s="24">
        <v>43</v>
      </c>
      <c r="D46" s="15" t="s">
        <v>57</v>
      </c>
      <c r="E46" s="21" t="s">
        <v>50</v>
      </c>
      <c r="F46" s="21" t="s">
        <v>440</v>
      </c>
      <c r="G46" s="15" t="s">
        <v>51</v>
      </c>
      <c r="H46" s="15">
        <v>5693.52</v>
      </c>
      <c r="I46" s="15">
        <v>78</v>
      </c>
      <c r="J46" s="15">
        <v>400000</v>
      </c>
      <c r="K46" s="15" t="s">
        <v>16</v>
      </c>
      <c r="L46" s="24" t="s">
        <v>24</v>
      </c>
      <c r="M46" s="24" t="s">
        <v>11</v>
      </c>
      <c r="N46" s="24"/>
      <c r="O46" s="24" t="s">
        <v>45</v>
      </c>
      <c r="P46" s="1" t="s">
        <v>167</v>
      </c>
    </row>
    <row r="47" spans="3:16" ht="63.75" x14ac:dyDescent="0.25">
      <c r="C47" s="24">
        <v>44</v>
      </c>
      <c r="D47" s="15" t="s">
        <v>57</v>
      </c>
      <c r="E47" s="21" t="s">
        <v>52</v>
      </c>
      <c r="F47" s="21" t="s">
        <v>440</v>
      </c>
      <c r="G47" s="15" t="s">
        <v>53</v>
      </c>
      <c r="H47" s="15">
        <v>161.31</v>
      </c>
      <c r="I47" s="15">
        <v>1354</v>
      </c>
      <c r="J47" s="15">
        <v>2000000</v>
      </c>
      <c r="K47" s="15" t="s">
        <v>16</v>
      </c>
      <c r="L47" s="24" t="s">
        <v>25</v>
      </c>
      <c r="M47" s="24" t="s">
        <v>11</v>
      </c>
      <c r="N47" s="24"/>
      <c r="O47" s="24" t="s">
        <v>45</v>
      </c>
      <c r="P47" s="1" t="s">
        <v>167</v>
      </c>
    </row>
    <row r="48" spans="3:16" ht="63.75" x14ac:dyDescent="0.25">
      <c r="C48" s="24">
        <v>45</v>
      </c>
      <c r="D48" s="15" t="s">
        <v>57</v>
      </c>
      <c r="E48" s="28" t="s">
        <v>54</v>
      </c>
      <c r="F48" s="21" t="s">
        <v>440</v>
      </c>
      <c r="G48" s="15" t="s">
        <v>55</v>
      </c>
      <c r="H48" s="15">
        <v>726620</v>
      </c>
      <c r="I48" s="15">
        <v>1</v>
      </c>
      <c r="J48" s="15">
        <v>138240</v>
      </c>
      <c r="K48" s="15" t="s">
        <v>16</v>
      </c>
      <c r="L48" s="24" t="s">
        <v>26</v>
      </c>
      <c r="M48" s="24" t="s">
        <v>11</v>
      </c>
      <c r="N48" s="24"/>
      <c r="O48" s="24" t="s">
        <v>45</v>
      </c>
      <c r="P48" s="1" t="s">
        <v>167</v>
      </c>
    </row>
    <row r="49" spans="3:16" ht="63.75" x14ac:dyDescent="0.25">
      <c r="C49" s="24">
        <v>46</v>
      </c>
      <c r="D49" s="15" t="s">
        <v>57</v>
      </c>
      <c r="E49" s="28" t="s">
        <v>56</v>
      </c>
      <c r="F49" s="21" t="s">
        <v>440</v>
      </c>
      <c r="G49" s="15" t="s">
        <v>55</v>
      </c>
      <c r="H49" s="15">
        <v>150000</v>
      </c>
      <c r="I49" s="15">
        <v>1</v>
      </c>
      <c r="J49" s="15">
        <v>280838</v>
      </c>
      <c r="K49" s="15" t="s">
        <v>16</v>
      </c>
      <c r="L49" s="24" t="s">
        <v>27</v>
      </c>
      <c r="M49" s="24" t="s">
        <v>11</v>
      </c>
      <c r="N49" s="24"/>
      <c r="O49" s="24" t="s">
        <v>45</v>
      </c>
      <c r="P49" s="1" t="s">
        <v>167</v>
      </c>
    </row>
    <row r="50" spans="3:16" ht="76.5" x14ac:dyDescent="0.25">
      <c r="C50" s="24">
        <v>47</v>
      </c>
      <c r="D50" s="15" t="s">
        <v>46</v>
      </c>
      <c r="E50" s="16" t="s">
        <v>59</v>
      </c>
      <c r="F50" s="4" t="s">
        <v>458</v>
      </c>
      <c r="G50" s="15" t="s">
        <v>55</v>
      </c>
      <c r="H50" s="15">
        <v>1</v>
      </c>
      <c r="I50" s="15">
        <v>62500</v>
      </c>
      <c r="J50" s="15">
        <f t="shared" si="0"/>
        <v>62500</v>
      </c>
      <c r="K50" s="15" t="s">
        <v>16</v>
      </c>
      <c r="L50" s="24" t="s">
        <v>27</v>
      </c>
      <c r="M50" s="24" t="s">
        <v>11</v>
      </c>
      <c r="N50" s="24"/>
      <c r="O50" s="24" t="s">
        <v>61</v>
      </c>
      <c r="P50" s="1" t="s">
        <v>168</v>
      </c>
    </row>
    <row r="51" spans="3:16" ht="76.5" x14ac:dyDescent="0.25">
      <c r="C51" s="24">
        <v>48</v>
      </c>
      <c r="D51" s="15" t="s">
        <v>57</v>
      </c>
      <c r="E51" s="21" t="s">
        <v>48</v>
      </c>
      <c r="F51" s="4" t="s">
        <v>458</v>
      </c>
      <c r="G51" s="15" t="s">
        <v>49</v>
      </c>
      <c r="H51" s="15">
        <v>5000</v>
      </c>
      <c r="I51" s="15">
        <v>32.89</v>
      </c>
      <c r="J51" s="15">
        <f t="shared" si="0"/>
        <v>164450</v>
      </c>
      <c r="K51" s="15" t="s">
        <v>16</v>
      </c>
      <c r="L51" s="24" t="s">
        <v>27</v>
      </c>
      <c r="M51" s="24" t="s">
        <v>11</v>
      </c>
      <c r="N51" s="24"/>
      <c r="O51" s="24" t="s">
        <v>61</v>
      </c>
      <c r="P51" s="1" t="s">
        <v>168</v>
      </c>
    </row>
    <row r="52" spans="3:16" ht="76.5" x14ac:dyDescent="0.25">
      <c r="C52" s="24">
        <v>49</v>
      </c>
      <c r="D52" s="15" t="s">
        <v>57</v>
      </c>
      <c r="E52" s="21" t="s">
        <v>50</v>
      </c>
      <c r="F52" s="4" t="s">
        <v>458</v>
      </c>
      <c r="G52" s="15" t="s">
        <v>51</v>
      </c>
      <c r="H52" s="15">
        <v>280</v>
      </c>
      <c r="I52" s="15">
        <v>5693.52</v>
      </c>
      <c r="J52" s="15">
        <f t="shared" si="0"/>
        <v>1594185.6</v>
      </c>
      <c r="K52" s="15" t="s">
        <v>16</v>
      </c>
      <c r="L52" s="24" t="s">
        <v>27</v>
      </c>
      <c r="M52" s="24" t="s">
        <v>11</v>
      </c>
      <c r="N52" s="24"/>
      <c r="O52" s="24" t="s">
        <v>61</v>
      </c>
      <c r="P52" s="1" t="s">
        <v>168</v>
      </c>
    </row>
    <row r="53" spans="3:16" ht="76.5" x14ac:dyDescent="0.25">
      <c r="C53" s="24">
        <v>50</v>
      </c>
      <c r="D53" s="15" t="s">
        <v>57</v>
      </c>
      <c r="E53" s="21" t="s">
        <v>52</v>
      </c>
      <c r="F53" s="4" t="s">
        <v>458</v>
      </c>
      <c r="G53" s="15" t="s">
        <v>53</v>
      </c>
      <c r="H53" s="15">
        <v>3975.9742000000001</v>
      </c>
      <c r="I53" s="15">
        <v>161.31</v>
      </c>
      <c r="J53" s="15">
        <f t="shared" si="0"/>
        <v>641364.39820200007</v>
      </c>
      <c r="K53" s="15" t="s">
        <v>16</v>
      </c>
      <c r="L53" s="24" t="s">
        <v>27</v>
      </c>
      <c r="M53" s="24" t="s">
        <v>11</v>
      </c>
      <c r="N53" s="24"/>
      <c r="O53" s="24" t="s">
        <v>61</v>
      </c>
      <c r="P53" s="1" t="s">
        <v>168</v>
      </c>
    </row>
    <row r="54" spans="3:16" ht="76.5" x14ac:dyDescent="0.25">
      <c r="C54" s="24">
        <v>51</v>
      </c>
      <c r="D54" s="15" t="s">
        <v>57</v>
      </c>
      <c r="E54" s="30" t="s">
        <v>60</v>
      </c>
      <c r="F54" s="4" t="s">
        <v>458</v>
      </c>
      <c r="G54" s="15" t="s">
        <v>55</v>
      </c>
      <c r="H54" s="15">
        <v>2</v>
      </c>
      <c r="I54" s="15">
        <v>300000</v>
      </c>
      <c r="J54" s="15">
        <f t="shared" si="0"/>
        <v>600000</v>
      </c>
      <c r="K54" s="15" t="s">
        <v>16</v>
      </c>
      <c r="L54" s="24" t="s">
        <v>27</v>
      </c>
      <c r="M54" s="24" t="s">
        <v>11</v>
      </c>
      <c r="N54" s="24"/>
      <c r="O54" s="24" t="s">
        <v>61</v>
      </c>
      <c r="P54" s="1" t="s">
        <v>168</v>
      </c>
    </row>
    <row r="55" spans="3:16" ht="89.25" x14ac:dyDescent="0.25">
      <c r="C55" s="24">
        <v>52</v>
      </c>
      <c r="D55" s="15" t="s">
        <v>23</v>
      </c>
      <c r="E55" s="15" t="s">
        <v>78</v>
      </c>
      <c r="F55" s="15" t="s">
        <v>420</v>
      </c>
      <c r="G55" s="15" t="s">
        <v>17</v>
      </c>
      <c r="H55" s="15">
        <v>2</v>
      </c>
      <c r="I55" s="27">
        <v>78040</v>
      </c>
      <c r="J55" s="15">
        <f t="shared" si="0"/>
        <v>156080</v>
      </c>
      <c r="K55" s="15" t="s">
        <v>16</v>
      </c>
      <c r="L55" s="24" t="s">
        <v>27</v>
      </c>
      <c r="M55" s="24" t="s">
        <v>11</v>
      </c>
      <c r="N55" s="24"/>
      <c r="O55" s="24" t="s">
        <v>77</v>
      </c>
      <c r="P55" s="1" t="s">
        <v>169</v>
      </c>
    </row>
    <row r="56" spans="3:16" ht="89.25" x14ac:dyDescent="0.25">
      <c r="C56" s="24">
        <v>53</v>
      </c>
      <c r="D56" s="15" t="s">
        <v>23</v>
      </c>
      <c r="E56" s="15" t="s">
        <v>79</v>
      </c>
      <c r="F56" s="15" t="s">
        <v>420</v>
      </c>
      <c r="G56" s="15" t="s">
        <v>17</v>
      </c>
      <c r="H56" s="15">
        <v>1</v>
      </c>
      <c r="I56" s="27">
        <v>163700</v>
      </c>
      <c r="J56" s="15">
        <f t="shared" si="0"/>
        <v>163700</v>
      </c>
      <c r="K56" s="15" t="s">
        <v>16</v>
      </c>
      <c r="L56" s="24" t="s">
        <v>27</v>
      </c>
      <c r="M56" s="24" t="s">
        <v>11</v>
      </c>
      <c r="N56" s="24"/>
      <c r="O56" s="24" t="s">
        <v>77</v>
      </c>
      <c r="P56" s="1" t="s">
        <v>169</v>
      </c>
    </row>
    <row r="57" spans="3:16" ht="89.25" x14ac:dyDescent="0.25">
      <c r="C57" s="24">
        <v>54</v>
      </c>
      <c r="D57" s="15" t="s">
        <v>23</v>
      </c>
      <c r="E57" s="15" t="s">
        <v>80</v>
      </c>
      <c r="F57" s="15" t="s">
        <v>420</v>
      </c>
      <c r="G57" s="15" t="s">
        <v>17</v>
      </c>
      <c r="H57" s="15">
        <v>2</v>
      </c>
      <c r="I57" s="27">
        <v>100850</v>
      </c>
      <c r="J57" s="15">
        <f t="shared" si="0"/>
        <v>201700</v>
      </c>
      <c r="K57" s="15" t="s">
        <v>16</v>
      </c>
      <c r="L57" s="24" t="s">
        <v>27</v>
      </c>
      <c r="M57" s="24" t="s">
        <v>11</v>
      </c>
      <c r="N57" s="24"/>
      <c r="O57" s="24" t="s">
        <v>77</v>
      </c>
      <c r="P57" s="1" t="s">
        <v>169</v>
      </c>
    </row>
    <row r="58" spans="3:16" ht="89.25" x14ac:dyDescent="0.25">
      <c r="C58" s="24">
        <v>55</v>
      </c>
      <c r="D58" s="15" t="s">
        <v>23</v>
      </c>
      <c r="E58" s="16" t="s">
        <v>81</v>
      </c>
      <c r="F58" s="15" t="s">
        <v>420</v>
      </c>
      <c r="G58" s="16" t="s">
        <v>14</v>
      </c>
      <c r="H58" s="17">
        <v>1</v>
      </c>
      <c r="I58" s="18">
        <v>96312</v>
      </c>
      <c r="J58" s="15">
        <f t="shared" si="0"/>
        <v>96312</v>
      </c>
      <c r="K58" s="15" t="s">
        <v>16</v>
      </c>
      <c r="L58" s="24" t="s">
        <v>27</v>
      </c>
      <c r="M58" s="24" t="s">
        <v>11</v>
      </c>
      <c r="N58" s="24"/>
      <c r="O58" s="24" t="s">
        <v>77</v>
      </c>
      <c r="P58" s="1" t="s">
        <v>169</v>
      </c>
    </row>
    <row r="59" spans="3:16" ht="89.25" x14ac:dyDescent="0.25">
      <c r="C59" s="24">
        <v>56</v>
      </c>
      <c r="D59" s="15" t="s">
        <v>23</v>
      </c>
      <c r="E59" s="16" t="s">
        <v>82</v>
      </c>
      <c r="F59" s="15" t="s">
        <v>420</v>
      </c>
      <c r="G59" s="16" t="s">
        <v>15</v>
      </c>
      <c r="H59" s="17">
        <v>1</v>
      </c>
      <c r="I59" s="18">
        <v>116959</v>
      </c>
      <c r="J59" s="15">
        <f t="shared" si="0"/>
        <v>116959</v>
      </c>
      <c r="K59" s="15" t="s">
        <v>16</v>
      </c>
      <c r="L59" s="24" t="s">
        <v>27</v>
      </c>
      <c r="M59" s="24" t="s">
        <v>11</v>
      </c>
      <c r="N59" s="24"/>
      <c r="O59" s="24" t="s">
        <v>77</v>
      </c>
      <c r="P59" s="1" t="s">
        <v>169</v>
      </c>
    </row>
    <row r="60" spans="3:16" ht="89.25" x14ac:dyDescent="0.25">
      <c r="C60" s="24">
        <v>57</v>
      </c>
      <c r="D60" s="15" t="s">
        <v>23</v>
      </c>
      <c r="E60" s="16" t="s">
        <v>83</v>
      </c>
      <c r="F60" s="15" t="s">
        <v>420</v>
      </c>
      <c r="G60" s="16" t="s">
        <v>15</v>
      </c>
      <c r="H60" s="17">
        <v>2</v>
      </c>
      <c r="I60" s="18">
        <v>48246</v>
      </c>
      <c r="J60" s="15">
        <f t="shared" si="0"/>
        <v>96492</v>
      </c>
      <c r="K60" s="15" t="s">
        <v>16</v>
      </c>
      <c r="L60" s="24" t="s">
        <v>27</v>
      </c>
      <c r="M60" s="24" t="s">
        <v>11</v>
      </c>
      <c r="N60" s="24"/>
      <c r="O60" s="24" t="s">
        <v>77</v>
      </c>
      <c r="P60" s="1" t="s">
        <v>169</v>
      </c>
    </row>
    <row r="61" spans="3:16" ht="89.25" x14ac:dyDescent="0.25">
      <c r="C61" s="24">
        <v>58</v>
      </c>
      <c r="D61" s="15" t="s">
        <v>23</v>
      </c>
      <c r="E61" s="16" t="s">
        <v>84</v>
      </c>
      <c r="F61" s="15" t="s">
        <v>420</v>
      </c>
      <c r="G61" s="16" t="s">
        <v>22</v>
      </c>
      <c r="H61" s="17">
        <v>1</v>
      </c>
      <c r="I61" s="18">
        <v>54582</v>
      </c>
      <c r="J61" s="15">
        <f t="shared" si="0"/>
        <v>54582</v>
      </c>
      <c r="K61" s="15" t="s">
        <v>16</v>
      </c>
      <c r="L61" s="24" t="s">
        <v>27</v>
      </c>
      <c r="M61" s="24" t="s">
        <v>11</v>
      </c>
      <c r="N61" s="24"/>
      <c r="O61" s="24" t="s">
        <v>77</v>
      </c>
      <c r="P61" s="1" t="s">
        <v>169</v>
      </c>
    </row>
    <row r="62" spans="3:16" ht="89.25" x14ac:dyDescent="0.25">
      <c r="C62" s="24">
        <v>59</v>
      </c>
      <c r="D62" s="15" t="s">
        <v>23</v>
      </c>
      <c r="E62" s="16" t="s">
        <v>85</v>
      </c>
      <c r="F62" s="15" t="s">
        <v>420</v>
      </c>
      <c r="G62" s="16" t="s">
        <v>14</v>
      </c>
      <c r="H62" s="17">
        <v>0.1</v>
      </c>
      <c r="I62" s="18">
        <v>56501</v>
      </c>
      <c r="J62" s="15">
        <f t="shared" si="0"/>
        <v>5650.1</v>
      </c>
      <c r="K62" s="15" t="s">
        <v>16</v>
      </c>
      <c r="L62" s="24" t="s">
        <v>27</v>
      </c>
      <c r="M62" s="24" t="s">
        <v>11</v>
      </c>
      <c r="N62" s="24"/>
      <c r="O62" s="24" t="s">
        <v>77</v>
      </c>
      <c r="P62" s="1" t="s">
        <v>169</v>
      </c>
    </row>
    <row r="63" spans="3:16" ht="89.25" x14ac:dyDescent="0.25">
      <c r="C63" s="24">
        <v>60</v>
      </c>
      <c r="D63" s="15" t="s">
        <v>23</v>
      </c>
      <c r="E63" s="16" t="s">
        <v>86</v>
      </c>
      <c r="F63" s="15" t="s">
        <v>420</v>
      </c>
      <c r="G63" s="16" t="s">
        <v>15</v>
      </c>
      <c r="H63" s="17">
        <v>1</v>
      </c>
      <c r="I63" s="18">
        <v>57883</v>
      </c>
      <c r="J63" s="15">
        <f t="shared" si="0"/>
        <v>57883</v>
      </c>
      <c r="K63" s="15" t="s">
        <v>16</v>
      </c>
      <c r="L63" s="24" t="s">
        <v>27</v>
      </c>
      <c r="M63" s="24" t="s">
        <v>11</v>
      </c>
      <c r="N63" s="24"/>
      <c r="O63" s="24" t="s">
        <v>77</v>
      </c>
      <c r="P63" s="1" t="s">
        <v>169</v>
      </c>
    </row>
    <row r="64" spans="3:16" ht="89.25" x14ac:dyDescent="0.25">
      <c r="C64" s="24">
        <v>61</v>
      </c>
      <c r="D64" s="15" t="s">
        <v>23</v>
      </c>
      <c r="E64" s="16" t="s">
        <v>87</v>
      </c>
      <c r="F64" s="15" t="s">
        <v>420</v>
      </c>
      <c r="G64" s="16" t="s">
        <v>15</v>
      </c>
      <c r="H64" s="17">
        <v>1</v>
      </c>
      <c r="I64" s="18">
        <v>49081</v>
      </c>
      <c r="J64" s="15">
        <f t="shared" si="0"/>
        <v>49081</v>
      </c>
      <c r="K64" s="15" t="s">
        <v>16</v>
      </c>
      <c r="L64" s="24" t="s">
        <v>27</v>
      </c>
      <c r="M64" s="24" t="s">
        <v>11</v>
      </c>
      <c r="N64" s="24"/>
      <c r="O64" s="24" t="s">
        <v>77</v>
      </c>
      <c r="P64" s="1" t="s">
        <v>169</v>
      </c>
    </row>
    <row r="65" spans="3:16" ht="89.25" x14ac:dyDescent="0.25">
      <c r="C65" s="24">
        <v>62</v>
      </c>
      <c r="D65" s="15" t="s">
        <v>23</v>
      </c>
      <c r="E65" s="16" t="s">
        <v>88</v>
      </c>
      <c r="F65" s="15" t="s">
        <v>420</v>
      </c>
      <c r="G65" s="16" t="s">
        <v>14</v>
      </c>
      <c r="H65" s="17">
        <v>0.05</v>
      </c>
      <c r="I65" s="18">
        <v>838200</v>
      </c>
      <c r="J65" s="15">
        <f t="shared" si="0"/>
        <v>41910</v>
      </c>
      <c r="K65" s="15" t="s">
        <v>16</v>
      </c>
      <c r="L65" s="24" t="s">
        <v>27</v>
      </c>
      <c r="M65" s="24" t="s">
        <v>11</v>
      </c>
      <c r="N65" s="24"/>
      <c r="O65" s="24" t="s">
        <v>77</v>
      </c>
      <c r="P65" s="1" t="s">
        <v>169</v>
      </c>
    </row>
    <row r="66" spans="3:16" ht="89.25" x14ac:dyDescent="0.25">
      <c r="C66" s="24">
        <v>63</v>
      </c>
      <c r="D66" s="15" t="s">
        <v>23</v>
      </c>
      <c r="E66" s="16" t="s">
        <v>89</v>
      </c>
      <c r="F66" s="15" t="s">
        <v>420</v>
      </c>
      <c r="G66" s="16" t="s">
        <v>14</v>
      </c>
      <c r="H66" s="17">
        <v>0.1</v>
      </c>
      <c r="I66" s="18">
        <v>105000</v>
      </c>
      <c r="J66" s="15">
        <f t="shared" si="0"/>
        <v>10500</v>
      </c>
      <c r="K66" s="15" t="s">
        <v>16</v>
      </c>
      <c r="L66" s="24" t="s">
        <v>27</v>
      </c>
      <c r="M66" s="24" t="s">
        <v>11</v>
      </c>
      <c r="N66" s="24"/>
      <c r="O66" s="24" t="s">
        <v>77</v>
      </c>
      <c r="P66" s="1" t="s">
        <v>169</v>
      </c>
    </row>
    <row r="67" spans="3:16" ht="89.25" x14ac:dyDescent="0.25">
      <c r="C67" s="24">
        <v>64</v>
      </c>
      <c r="D67" s="15" t="s">
        <v>23</v>
      </c>
      <c r="E67" s="16" t="s">
        <v>90</v>
      </c>
      <c r="F67" s="15" t="s">
        <v>420</v>
      </c>
      <c r="G67" s="16" t="s">
        <v>14</v>
      </c>
      <c r="H67" s="17">
        <v>5</v>
      </c>
      <c r="I67" s="18">
        <v>4500</v>
      </c>
      <c r="J67" s="15">
        <f t="shared" si="0"/>
        <v>22500</v>
      </c>
      <c r="K67" s="15" t="s">
        <v>16</v>
      </c>
      <c r="L67" s="24" t="s">
        <v>27</v>
      </c>
      <c r="M67" s="24" t="s">
        <v>11</v>
      </c>
      <c r="N67" s="24"/>
      <c r="O67" s="24" t="s">
        <v>77</v>
      </c>
      <c r="P67" s="1" t="s">
        <v>169</v>
      </c>
    </row>
    <row r="68" spans="3:16" ht="89.25" x14ac:dyDescent="0.25">
      <c r="C68" s="24">
        <v>65</v>
      </c>
      <c r="D68" s="15" t="s">
        <v>23</v>
      </c>
      <c r="E68" s="16" t="s">
        <v>91</v>
      </c>
      <c r="F68" s="15" t="s">
        <v>420</v>
      </c>
      <c r="G68" s="16" t="s">
        <v>14</v>
      </c>
      <c r="H68" s="17">
        <v>1.6</v>
      </c>
      <c r="I68" s="18">
        <v>5500</v>
      </c>
      <c r="J68" s="15">
        <f t="shared" si="0"/>
        <v>8800</v>
      </c>
      <c r="K68" s="15" t="s">
        <v>16</v>
      </c>
      <c r="L68" s="24" t="s">
        <v>27</v>
      </c>
      <c r="M68" s="24" t="s">
        <v>11</v>
      </c>
      <c r="N68" s="24"/>
      <c r="O68" s="24" t="s">
        <v>77</v>
      </c>
      <c r="P68" s="1" t="s">
        <v>169</v>
      </c>
    </row>
    <row r="69" spans="3:16" ht="89.25" x14ac:dyDescent="0.25">
      <c r="C69" s="24">
        <v>66</v>
      </c>
      <c r="D69" s="15" t="s">
        <v>23</v>
      </c>
      <c r="E69" s="16" t="s">
        <v>92</v>
      </c>
      <c r="F69" s="15" t="s">
        <v>420</v>
      </c>
      <c r="G69" s="16" t="s">
        <v>14</v>
      </c>
      <c r="H69" s="17">
        <v>1.6</v>
      </c>
      <c r="I69" s="18">
        <v>4350</v>
      </c>
      <c r="J69" s="15">
        <f t="shared" ref="J69:J126" si="1">H69*I69</f>
        <v>6960</v>
      </c>
      <c r="K69" s="15" t="s">
        <v>16</v>
      </c>
      <c r="L69" s="24" t="s">
        <v>27</v>
      </c>
      <c r="M69" s="24" t="s">
        <v>11</v>
      </c>
      <c r="N69" s="24"/>
      <c r="O69" s="24" t="s">
        <v>77</v>
      </c>
      <c r="P69" s="1" t="s">
        <v>169</v>
      </c>
    </row>
    <row r="70" spans="3:16" ht="89.25" x14ac:dyDescent="0.25">
      <c r="C70" s="24">
        <v>67</v>
      </c>
      <c r="D70" s="15" t="s">
        <v>23</v>
      </c>
      <c r="E70" s="16" t="s">
        <v>93</v>
      </c>
      <c r="F70" s="15" t="s">
        <v>420</v>
      </c>
      <c r="G70" s="16" t="s">
        <v>22</v>
      </c>
      <c r="H70" s="17">
        <v>6</v>
      </c>
      <c r="I70" s="18">
        <v>15000</v>
      </c>
      <c r="J70" s="15">
        <f t="shared" si="1"/>
        <v>90000</v>
      </c>
      <c r="K70" s="15" t="s">
        <v>16</v>
      </c>
      <c r="L70" s="24" t="s">
        <v>27</v>
      </c>
      <c r="M70" s="24" t="s">
        <v>11</v>
      </c>
      <c r="N70" s="24"/>
      <c r="O70" s="24" t="s">
        <v>77</v>
      </c>
      <c r="P70" s="1" t="s">
        <v>169</v>
      </c>
    </row>
    <row r="71" spans="3:16" ht="89.25" x14ac:dyDescent="0.25">
      <c r="C71" s="24">
        <v>68</v>
      </c>
      <c r="D71" s="15" t="s">
        <v>23</v>
      </c>
      <c r="E71" s="16" t="s">
        <v>94</v>
      </c>
      <c r="F71" s="15" t="s">
        <v>420</v>
      </c>
      <c r="G71" s="16" t="s">
        <v>14</v>
      </c>
      <c r="H71" s="17">
        <v>80</v>
      </c>
      <c r="I71" s="18">
        <v>1600</v>
      </c>
      <c r="J71" s="15">
        <f t="shared" si="1"/>
        <v>128000</v>
      </c>
      <c r="K71" s="15" t="s">
        <v>16</v>
      </c>
      <c r="L71" s="24" t="s">
        <v>27</v>
      </c>
      <c r="M71" s="24" t="s">
        <v>11</v>
      </c>
      <c r="N71" s="24"/>
      <c r="O71" s="24" t="s">
        <v>77</v>
      </c>
      <c r="P71" s="1" t="s">
        <v>169</v>
      </c>
    </row>
    <row r="72" spans="3:16" ht="89.25" x14ac:dyDescent="0.25">
      <c r="C72" s="24">
        <v>69</v>
      </c>
      <c r="D72" s="15" t="s">
        <v>23</v>
      </c>
      <c r="E72" s="16" t="s">
        <v>95</v>
      </c>
      <c r="F72" s="15" t="s">
        <v>420</v>
      </c>
      <c r="G72" s="16" t="s">
        <v>14</v>
      </c>
      <c r="H72" s="17">
        <v>15</v>
      </c>
      <c r="I72" s="18">
        <v>1900</v>
      </c>
      <c r="J72" s="15">
        <f t="shared" si="1"/>
        <v>28500</v>
      </c>
      <c r="K72" s="15" t="s">
        <v>16</v>
      </c>
      <c r="L72" s="24" t="s">
        <v>27</v>
      </c>
      <c r="M72" s="24" t="s">
        <v>11</v>
      </c>
      <c r="N72" s="24"/>
      <c r="O72" s="24" t="s">
        <v>77</v>
      </c>
      <c r="P72" s="1" t="s">
        <v>169</v>
      </c>
    </row>
    <row r="73" spans="3:16" ht="89.25" x14ac:dyDescent="0.25">
      <c r="C73" s="24">
        <v>70</v>
      </c>
      <c r="D73" s="15" t="s">
        <v>23</v>
      </c>
      <c r="E73" s="16" t="s">
        <v>96</v>
      </c>
      <c r="F73" s="15" t="s">
        <v>420</v>
      </c>
      <c r="G73" s="16" t="s">
        <v>14</v>
      </c>
      <c r="H73" s="17">
        <v>5</v>
      </c>
      <c r="I73" s="18">
        <v>2000</v>
      </c>
      <c r="J73" s="15">
        <f t="shared" si="1"/>
        <v>10000</v>
      </c>
      <c r="K73" s="15" t="s">
        <v>16</v>
      </c>
      <c r="L73" s="24" t="s">
        <v>10</v>
      </c>
      <c r="M73" s="24" t="s">
        <v>11</v>
      </c>
      <c r="N73" s="24"/>
      <c r="O73" s="24" t="s">
        <v>77</v>
      </c>
      <c r="P73" s="1" t="s">
        <v>169</v>
      </c>
    </row>
    <row r="74" spans="3:16" ht="89.25" x14ac:dyDescent="0.25">
      <c r="C74" s="24">
        <v>71</v>
      </c>
      <c r="D74" s="15" t="s">
        <v>23</v>
      </c>
      <c r="E74" s="16" t="s">
        <v>97</v>
      </c>
      <c r="F74" s="15" t="s">
        <v>420</v>
      </c>
      <c r="G74" s="16" t="s">
        <v>14</v>
      </c>
      <c r="H74" s="17">
        <v>1</v>
      </c>
      <c r="I74" s="18">
        <v>4000</v>
      </c>
      <c r="J74" s="15">
        <f t="shared" si="1"/>
        <v>4000</v>
      </c>
      <c r="K74" s="15" t="s">
        <v>16</v>
      </c>
      <c r="L74" s="24" t="s">
        <v>10</v>
      </c>
      <c r="M74" s="24" t="s">
        <v>11</v>
      </c>
      <c r="N74" s="24"/>
      <c r="O74" s="24" t="s">
        <v>77</v>
      </c>
      <c r="P74" s="1" t="s">
        <v>169</v>
      </c>
    </row>
    <row r="75" spans="3:16" ht="89.25" x14ac:dyDescent="0.25">
      <c r="C75" s="24">
        <v>72</v>
      </c>
      <c r="D75" s="15" t="s">
        <v>23</v>
      </c>
      <c r="E75" s="16" t="s">
        <v>98</v>
      </c>
      <c r="F75" s="15" t="s">
        <v>420</v>
      </c>
      <c r="G75" s="16" t="s">
        <v>14</v>
      </c>
      <c r="H75" s="17">
        <v>5</v>
      </c>
      <c r="I75" s="18">
        <v>2000</v>
      </c>
      <c r="J75" s="15">
        <f t="shared" si="1"/>
        <v>10000</v>
      </c>
      <c r="K75" s="15" t="s">
        <v>16</v>
      </c>
      <c r="L75" s="24" t="s">
        <v>10</v>
      </c>
      <c r="M75" s="24" t="s">
        <v>11</v>
      </c>
      <c r="N75" s="24"/>
      <c r="O75" s="24" t="s">
        <v>77</v>
      </c>
      <c r="P75" s="1" t="s">
        <v>169</v>
      </c>
    </row>
    <row r="76" spans="3:16" ht="89.25" x14ac:dyDescent="0.25">
      <c r="C76" s="24">
        <v>73</v>
      </c>
      <c r="D76" s="15" t="s">
        <v>23</v>
      </c>
      <c r="E76" s="16" t="s">
        <v>99</v>
      </c>
      <c r="F76" s="15" t="s">
        <v>420</v>
      </c>
      <c r="G76" s="16" t="s">
        <v>14</v>
      </c>
      <c r="H76" s="17">
        <v>5</v>
      </c>
      <c r="I76" s="18">
        <v>3000</v>
      </c>
      <c r="J76" s="15">
        <f t="shared" si="1"/>
        <v>15000</v>
      </c>
      <c r="K76" s="15" t="s">
        <v>16</v>
      </c>
      <c r="L76" s="24" t="s">
        <v>10</v>
      </c>
      <c r="M76" s="24" t="s">
        <v>11</v>
      </c>
      <c r="N76" s="24"/>
      <c r="O76" s="24" t="s">
        <v>77</v>
      </c>
      <c r="P76" s="1" t="s">
        <v>169</v>
      </c>
    </row>
    <row r="77" spans="3:16" ht="89.25" x14ac:dyDescent="0.25">
      <c r="C77" s="24">
        <v>74</v>
      </c>
      <c r="D77" s="15" t="s">
        <v>23</v>
      </c>
      <c r="E77" s="16" t="s">
        <v>100</v>
      </c>
      <c r="F77" s="15" t="s">
        <v>420</v>
      </c>
      <c r="G77" s="16" t="s">
        <v>14</v>
      </c>
      <c r="H77" s="17">
        <v>5</v>
      </c>
      <c r="I77" s="18">
        <v>5000</v>
      </c>
      <c r="J77" s="15">
        <f t="shared" si="1"/>
        <v>25000</v>
      </c>
      <c r="K77" s="15" t="s">
        <v>16</v>
      </c>
      <c r="L77" s="24" t="s">
        <v>10</v>
      </c>
      <c r="M77" s="24" t="s">
        <v>11</v>
      </c>
      <c r="N77" s="24"/>
      <c r="O77" s="24" t="s">
        <v>77</v>
      </c>
      <c r="P77" s="1" t="s">
        <v>169</v>
      </c>
    </row>
    <row r="78" spans="3:16" ht="89.25" x14ac:dyDescent="0.25">
      <c r="C78" s="24">
        <v>75</v>
      </c>
      <c r="D78" s="15" t="s">
        <v>23</v>
      </c>
      <c r="E78" s="16" t="s">
        <v>101</v>
      </c>
      <c r="F78" s="15" t="s">
        <v>420</v>
      </c>
      <c r="G78" s="16" t="s">
        <v>14</v>
      </c>
      <c r="H78" s="17">
        <v>5</v>
      </c>
      <c r="I78" s="18">
        <v>5700</v>
      </c>
      <c r="J78" s="15">
        <f t="shared" si="1"/>
        <v>28500</v>
      </c>
      <c r="K78" s="15" t="s">
        <v>16</v>
      </c>
      <c r="L78" s="24" t="s">
        <v>10</v>
      </c>
      <c r="M78" s="24" t="s">
        <v>11</v>
      </c>
      <c r="N78" s="24"/>
      <c r="O78" s="24" t="s">
        <v>77</v>
      </c>
      <c r="P78" s="1" t="s">
        <v>169</v>
      </c>
    </row>
    <row r="79" spans="3:16" ht="89.25" x14ac:dyDescent="0.25">
      <c r="C79" s="24">
        <v>76</v>
      </c>
      <c r="D79" s="15" t="s">
        <v>23</v>
      </c>
      <c r="E79" s="16" t="s">
        <v>102</v>
      </c>
      <c r="F79" s="15" t="s">
        <v>420</v>
      </c>
      <c r="G79" s="16" t="s">
        <v>14</v>
      </c>
      <c r="H79" s="17">
        <v>5</v>
      </c>
      <c r="I79" s="18">
        <v>4000</v>
      </c>
      <c r="J79" s="15">
        <f t="shared" si="1"/>
        <v>20000</v>
      </c>
      <c r="K79" s="15" t="s">
        <v>16</v>
      </c>
      <c r="L79" s="24" t="s">
        <v>10</v>
      </c>
      <c r="M79" s="24" t="s">
        <v>11</v>
      </c>
      <c r="N79" s="24"/>
      <c r="O79" s="24" t="s">
        <v>77</v>
      </c>
      <c r="P79" s="1" t="s">
        <v>169</v>
      </c>
    </row>
    <row r="80" spans="3:16" ht="89.25" x14ac:dyDescent="0.25">
      <c r="C80" s="24">
        <v>77</v>
      </c>
      <c r="D80" s="15" t="s">
        <v>23</v>
      </c>
      <c r="E80" s="16" t="s">
        <v>103</v>
      </c>
      <c r="F80" s="15" t="s">
        <v>420</v>
      </c>
      <c r="G80" s="16" t="s">
        <v>14</v>
      </c>
      <c r="H80" s="17">
        <v>5</v>
      </c>
      <c r="I80" s="18">
        <v>2600</v>
      </c>
      <c r="J80" s="15">
        <f t="shared" si="1"/>
        <v>13000</v>
      </c>
      <c r="K80" s="15" t="s">
        <v>16</v>
      </c>
      <c r="L80" s="24" t="s">
        <v>10</v>
      </c>
      <c r="M80" s="24" t="s">
        <v>11</v>
      </c>
      <c r="N80" s="24"/>
      <c r="O80" s="24" t="s">
        <v>77</v>
      </c>
      <c r="P80" s="1" t="s">
        <v>169</v>
      </c>
    </row>
    <row r="81" spans="3:16" ht="89.25" x14ac:dyDescent="0.25">
      <c r="C81" s="24">
        <v>78</v>
      </c>
      <c r="D81" s="15" t="s">
        <v>23</v>
      </c>
      <c r="E81" s="16" t="s">
        <v>104</v>
      </c>
      <c r="F81" s="15" t="s">
        <v>420</v>
      </c>
      <c r="G81" s="16" t="s">
        <v>14</v>
      </c>
      <c r="H81" s="17">
        <v>5</v>
      </c>
      <c r="I81" s="18">
        <v>2000</v>
      </c>
      <c r="J81" s="15">
        <f t="shared" si="1"/>
        <v>10000</v>
      </c>
      <c r="K81" s="15" t="s">
        <v>16</v>
      </c>
      <c r="L81" s="24" t="s">
        <v>10</v>
      </c>
      <c r="M81" s="24" t="s">
        <v>11</v>
      </c>
      <c r="N81" s="24"/>
      <c r="O81" s="24" t="s">
        <v>77</v>
      </c>
      <c r="P81" s="1" t="s">
        <v>169</v>
      </c>
    </row>
    <row r="82" spans="3:16" ht="89.25" x14ac:dyDescent="0.25">
      <c r="C82" s="24">
        <v>79</v>
      </c>
      <c r="D82" s="15" t="s">
        <v>23</v>
      </c>
      <c r="E82" s="16" t="s">
        <v>105</v>
      </c>
      <c r="F82" s="15" t="s">
        <v>420</v>
      </c>
      <c r="G82" s="16" t="s">
        <v>14</v>
      </c>
      <c r="H82" s="17">
        <v>5</v>
      </c>
      <c r="I82" s="18">
        <v>2000</v>
      </c>
      <c r="J82" s="15">
        <f t="shared" si="1"/>
        <v>10000</v>
      </c>
      <c r="K82" s="15" t="s">
        <v>16</v>
      </c>
      <c r="L82" s="24" t="s">
        <v>10</v>
      </c>
      <c r="M82" s="24" t="s">
        <v>11</v>
      </c>
      <c r="N82" s="24"/>
      <c r="O82" s="24" t="s">
        <v>77</v>
      </c>
      <c r="P82" s="1" t="s">
        <v>169</v>
      </c>
    </row>
    <row r="83" spans="3:16" ht="89.25" x14ac:dyDescent="0.25">
      <c r="C83" s="24">
        <v>80</v>
      </c>
      <c r="D83" s="15" t="s">
        <v>23</v>
      </c>
      <c r="E83" s="16" t="s">
        <v>106</v>
      </c>
      <c r="F83" s="15" t="s">
        <v>420</v>
      </c>
      <c r="G83" s="16" t="s">
        <v>14</v>
      </c>
      <c r="H83" s="17">
        <v>4</v>
      </c>
      <c r="I83" s="18">
        <v>5000</v>
      </c>
      <c r="J83" s="15">
        <f t="shared" si="1"/>
        <v>20000</v>
      </c>
      <c r="K83" s="15" t="s">
        <v>16</v>
      </c>
      <c r="L83" s="24" t="s">
        <v>10</v>
      </c>
      <c r="M83" s="24" t="s">
        <v>11</v>
      </c>
      <c r="N83" s="24"/>
      <c r="O83" s="24" t="s">
        <v>77</v>
      </c>
      <c r="P83" s="1" t="s">
        <v>169</v>
      </c>
    </row>
    <row r="84" spans="3:16" ht="89.25" x14ac:dyDescent="0.25">
      <c r="C84" s="24">
        <v>81</v>
      </c>
      <c r="D84" s="15" t="s">
        <v>23</v>
      </c>
      <c r="E84" s="16" t="s">
        <v>107</v>
      </c>
      <c r="F84" s="15" t="s">
        <v>420</v>
      </c>
      <c r="G84" s="16" t="s">
        <v>14</v>
      </c>
      <c r="H84" s="17">
        <v>2</v>
      </c>
      <c r="I84" s="18">
        <v>10200</v>
      </c>
      <c r="J84" s="15">
        <f t="shared" si="1"/>
        <v>20400</v>
      </c>
      <c r="K84" s="15" t="s">
        <v>16</v>
      </c>
      <c r="L84" s="24" t="s">
        <v>10</v>
      </c>
      <c r="M84" s="24" t="s">
        <v>11</v>
      </c>
      <c r="N84" s="24"/>
      <c r="O84" s="24" t="s">
        <v>77</v>
      </c>
      <c r="P84" s="1" t="s">
        <v>169</v>
      </c>
    </row>
    <row r="85" spans="3:16" ht="89.25" x14ac:dyDescent="0.25">
      <c r="C85" s="24">
        <v>82</v>
      </c>
      <c r="D85" s="15" t="s">
        <v>23</v>
      </c>
      <c r="E85" s="16" t="s">
        <v>108</v>
      </c>
      <c r="F85" s="15" t="s">
        <v>420</v>
      </c>
      <c r="G85" s="16" t="s">
        <v>14</v>
      </c>
      <c r="H85" s="17">
        <v>2</v>
      </c>
      <c r="I85" s="18">
        <v>3500</v>
      </c>
      <c r="J85" s="15">
        <f t="shared" si="1"/>
        <v>7000</v>
      </c>
      <c r="K85" s="15" t="s">
        <v>16</v>
      </c>
      <c r="L85" s="24" t="s">
        <v>10</v>
      </c>
      <c r="M85" s="24" t="s">
        <v>11</v>
      </c>
      <c r="N85" s="24"/>
      <c r="O85" s="24" t="s">
        <v>77</v>
      </c>
      <c r="P85" s="1" t="s">
        <v>169</v>
      </c>
    </row>
    <row r="86" spans="3:16" ht="89.25" x14ac:dyDescent="0.25">
      <c r="C86" s="24">
        <v>83</v>
      </c>
      <c r="D86" s="15" t="s">
        <v>23</v>
      </c>
      <c r="E86" s="16" t="s">
        <v>109</v>
      </c>
      <c r="F86" s="15" t="s">
        <v>420</v>
      </c>
      <c r="G86" s="16" t="s">
        <v>14</v>
      </c>
      <c r="H86" s="17">
        <v>0.1</v>
      </c>
      <c r="I86" s="18">
        <v>238000</v>
      </c>
      <c r="J86" s="15">
        <f t="shared" si="1"/>
        <v>23800</v>
      </c>
      <c r="K86" s="15" t="s">
        <v>16</v>
      </c>
      <c r="L86" s="24" t="s">
        <v>10</v>
      </c>
      <c r="M86" s="24" t="s">
        <v>11</v>
      </c>
      <c r="N86" s="24"/>
      <c r="O86" s="24" t="s">
        <v>77</v>
      </c>
      <c r="P86" s="1" t="s">
        <v>169</v>
      </c>
    </row>
    <row r="87" spans="3:16" ht="89.25" x14ac:dyDescent="0.25">
      <c r="C87" s="24">
        <v>84</v>
      </c>
      <c r="D87" s="15" t="s">
        <v>23</v>
      </c>
      <c r="E87" s="16" t="s">
        <v>110</v>
      </c>
      <c r="F87" s="15" t="s">
        <v>420</v>
      </c>
      <c r="G87" s="16" t="s">
        <v>14</v>
      </c>
      <c r="H87" s="17">
        <v>0.4</v>
      </c>
      <c r="I87" s="18">
        <v>4000</v>
      </c>
      <c r="J87" s="15">
        <f t="shared" si="1"/>
        <v>1600</v>
      </c>
      <c r="K87" s="15" t="s">
        <v>16</v>
      </c>
      <c r="L87" s="24" t="s">
        <v>10</v>
      </c>
      <c r="M87" s="24" t="s">
        <v>11</v>
      </c>
      <c r="N87" s="24"/>
      <c r="O87" s="24" t="s">
        <v>77</v>
      </c>
      <c r="P87" s="1" t="s">
        <v>169</v>
      </c>
    </row>
    <row r="88" spans="3:16" ht="89.25" x14ac:dyDescent="0.25">
      <c r="C88" s="24">
        <v>85</v>
      </c>
      <c r="D88" s="15" t="s">
        <v>23</v>
      </c>
      <c r="E88" s="16" t="s">
        <v>111</v>
      </c>
      <c r="F88" s="15" t="s">
        <v>420</v>
      </c>
      <c r="G88" s="16" t="s">
        <v>17</v>
      </c>
      <c r="H88" s="18">
        <v>2</v>
      </c>
      <c r="I88" s="17">
        <f>12701.44*5.13</f>
        <v>65158.387200000005</v>
      </c>
      <c r="J88" s="15">
        <f t="shared" si="1"/>
        <v>130316.77440000001</v>
      </c>
      <c r="K88" s="15" t="s">
        <v>16</v>
      </c>
      <c r="L88" s="24" t="s">
        <v>10</v>
      </c>
      <c r="M88" s="24" t="s">
        <v>11</v>
      </c>
      <c r="N88" s="24"/>
      <c r="O88" s="24" t="s">
        <v>77</v>
      </c>
      <c r="P88" s="1" t="s">
        <v>169</v>
      </c>
    </row>
    <row r="89" spans="3:16" ht="89.25" x14ac:dyDescent="0.25">
      <c r="C89" s="24">
        <v>86</v>
      </c>
      <c r="D89" s="15" t="s">
        <v>23</v>
      </c>
      <c r="E89" s="16" t="s">
        <v>112</v>
      </c>
      <c r="F89" s="15" t="s">
        <v>420</v>
      </c>
      <c r="G89" s="16" t="s">
        <v>22</v>
      </c>
      <c r="H89" s="17">
        <v>9</v>
      </c>
      <c r="I89" s="18">
        <v>2800</v>
      </c>
      <c r="J89" s="15">
        <f t="shared" si="1"/>
        <v>25200</v>
      </c>
      <c r="K89" s="15" t="s">
        <v>16</v>
      </c>
      <c r="L89" s="24" t="s">
        <v>10</v>
      </c>
      <c r="M89" s="24" t="s">
        <v>11</v>
      </c>
      <c r="N89" s="24"/>
      <c r="O89" s="24" t="s">
        <v>77</v>
      </c>
      <c r="P89" s="1" t="s">
        <v>169</v>
      </c>
    </row>
    <row r="90" spans="3:16" ht="89.25" x14ac:dyDescent="0.25">
      <c r="C90" s="24">
        <v>87</v>
      </c>
      <c r="D90" s="15" t="s">
        <v>23</v>
      </c>
      <c r="E90" s="16" t="s">
        <v>113</v>
      </c>
      <c r="F90" s="15" t="s">
        <v>420</v>
      </c>
      <c r="G90" s="16" t="s">
        <v>14</v>
      </c>
      <c r="H90" s="17">
        <v>4</v>
      </c>
      <c r="I90" s="18">
        <v>7200</v>
      </c>
      <c r="J90" s="15">
        <f t="shared" si="1"/>
        <v>28800</v>
      </c>
      <c r="K90" s="15" t="s">
        <v>16</v>
      </c>
      <c r="L90" s="24" t="s">
        <v>10</v>
      </c>
      <c r="M90" s="24" t="s">
        <v>11</v>
      </c>
      <c r="N90" s="24"/>
      <c r="O90" s="24" t="s">
        <v>77</v>
      </c>
      <c r="P90" s="1" t="s">
        <v>169</v>
      </c>
    </row>
    <row r="91" spans="3:16" ht="89.25" x14ac:dyDescent="0.25">
      <c r="C91" s="24">
        <v>88</v>
      </c>
      <c r="D91" s="15" t="s">
        <v>23</v>
      </c>
      <c r="E91" s="16" t="s">
        <v>114</v>
      </c>
      <c r="F91" s="15" t="s">
        <v>420</v>
      </c>
      <c r="G91" s="16" t="s">
        <v>15</v>
      </c>
      <c r="H91" s="17">
        <v>1</v>
      </c>
      <c r="I91" s="18">
        <v>96605</v>
      </c>
      <c r="J91" s="6">
        <f t="shared" si="1"/>
        <v>96605</v>
      </c>
      <c r="K91" s="15" t="s">
        <v>16</v>
      </c>
      <c r="L91" s="24" t="s">
        <v>10</v>
      </c>
      <c r="M91" s="24" t="s">
        <v>11</v>
      </c>
      <c r="N91" s="24"/>
      <c r="O91" s="24" t="s">
        <v>77</v>
      </c>
      <c r="P91" s="1" t="s">
        <v>169</v>
      </c>
    </row>
    <row r="92" spans="3:16" ht="89.25" x14ac:dyDescent="0.25">
      <c r="C92" s="24">
        <v>89</v>
      </c>
      <c r="D92" s="15" t="s">
        <v>23</v>
      </c>
      <c r="E92" s="16" t="s">
        <v>115</v>
      </c>
      <c r="F92" s="15" t="s">
        <v>420</v>
      </c>
      <c r="G92" s="16" t="s">
        <v>17</v>
      </c>
      <c r="H92" s="17">
        <v>3</v>
      </c>
      <c r="I92" s="18">
        <f>6362.09*5.13</f>
        <v>32637.521700000001</v>
      </c>
      <c r="J92" s="6">
        <f t="shared" si="1"/>
        <v>97912.565100000007</v>
      </c>
      <c r="K92" s="15" t="s">
        <v>16</v>
      </c>
      <c r="L92" s="24" t="s">
        <v>10</v>
      </c>
      <c r="M92" s="24" t="s">
        <v>11</v>
      </c>
      <c r="N92" s="24"/>
      <c r="O92" s="24" t="s">
        <v>77</v>
      </c>
      <c r="P92" s="1" t="s">
        <v>169</v>
      </c>
    </row>
    <row r="93" spans="3:16" ht="89.25" x14ac:dyDescent="0.25">
      <c r="C93" s="24">
        <v>90</v>
      </c>
      <c r="D93" s="15" t="s">
        <v>23</v>
      </c>
      <c r="E93" s="16" t="s">
        <v>116</v>
      </c>
      <c r="F93" s="15" t="s">
        <v>420</v>
      </c>
      <c r="G93" s="16" t="s">
        <v>17</v>
      </c>
      <c r="H93" s="17">
        <v>1</v>
      </c>
      <c r="I93" s="18">
        <f>53116.96*5.13</f>
        <v>272490.0048</v>
      </c>
      <c r="J93" s="6">
        <f t="shared" si="1"/>
        <v>272490.0048</v>
      </c>
      <c r="K93" s="15" t="s">
        <v>16</v>
      </c>
      <c r="L93" s="24" t="s">
        <v>10</v>
      </c>
      <c r="M93" s="24" t="s">
        <v>11</v>
      </c>
      <c r="N93" s="24"/>
      <c r="O93" s="24" t="s">
        <v>77</v>
      </c>
      <c r="P93" s="1" t="s">
        <v>169</v>
      </c>
    </row>
    <row r="94" spans="3:16" ht="89.25" x14ac:dyDescent="0.25">
      <c r="C94" s="24">
        <v>91</v>
      </c>
      <c r="D94" s="15" t="s">
        <v>23</v>
      </c>
      <c r="E94" s="16" t="s">
        <v>117</v>
      </c>
      <c r="F94" s="15" t="s">
        <v>420</v>
      </c>
      <c r="G94" s="16" t="s">
        <v>17</v>
      </c>
      <c r="H94" s="17">
        <v>2</v>
      </c>
      <c r="I94" s="18">
        <v>67697</v>
      </c>
      <c r="J94" s="6">
        <f t="shared" si="1"/>
        <v>135394</v>
      </c>
      <c r="K94" s="15" t="s">
        <v>16</v>
      </c>
      <c r="L94" s="24" t="s">
        <v>10</v>
      </c>
      <c r="M94" s="24" t="s">
        <v>11</v>
      </c>
      <c r="N94" s="24"/>
      <c r="O94" s="24" t="s">
        <v>77</v>
      </c>
      <c r="P94" s="1" t="s">
        <v>169</v>
      </c>
    </row>
    <row r="95" spans="3:16" ht="89.25" x14ac:dyDescent="0.25">
      <c r="C95" s="24">
        <v>92</v>
      </c>
      <c r="D95" s="15" t="s">
        <v>23</v>
      </c>
      <c r="E95" s="16" t="s">
        <v>118</v>
      </c>
      <c r="F95" s="15" t="s">
        <v>420</v>
      </c>
      <c r="G95" s="16" t="s">
        <v>14</v>
      </c>
      <c r="H95" s="17">
        <v>0.3</v>
      </c>
      <c r="I95" s="18">
        <v>17300</v>
      </c>
      <c r="J95" s="6">
        <f t="shared" si="1"/>
        <v>5190</v>
      </c>
      <c r="K95" s="15" t="s">
        <v>16</v>
      </c>
      <c r="L95" s="24" t="s">
        <v>10</v>
      </c>
      <c r="M95" s="24" t="s">
        <v>11</v>
      </c>
      <c r="N95" s="24"/>
      <c r="O95" s="24" t="s">
        <v>77</v>
      </c>
      <c r="P95" s="1" t="s">
        <v>169</v>
      </c>
    </row>
    <row r="96" spans="3:16" ht="89.25" x14ac:dyDescent="0.25">
      <c r="C96" s="24">
        <v>93</v>
      </c>
      <c r="D96" s="15" t="s">
        <v>23</v>
      </c>
      <c r="E96" s="16" t="s">
        <v>119</v>
      </c>
      <c r="F96" s="15" t="s">
        <v>420</v>
      </c>
      <c r="G96" s="16" t="s">
        <v>14</v>
      </c>
      <c r="H96" s="17">
        <v>3</v>
      </c>
      <c r="I96" s="18">
        <v>17200</v>
      </c>
      <c r="J96" s="6">
        <f t="shared" si="1"/>
        <v>51600</v>
      </c>
      <c r="K96" s="15" t="s">
        <v>16</v>
      </c>
      <c r="L96" s="24" t="s">
        <v>10</v>
      </c>
      <c r="M96" s="24" t="s">
        <v>11</v>
      </c>
      <c r="N96" s="24"/>
      <c r="O96" s="24" t="s">
        <v>77</v>
      </c>
      <c r="P96" s="1" t="s">
        <v>169</v>
      </c>
    </row>
    <row r="97" spans="3:16" ht="89.25" x14ac:dyDescent="0.25">
      <c r="C97" s="24">
        <v>94</v>
      </c>
      <c r="D97" s="15" t="s">
        <v>23</v>
      </c>
      <c r="E97" s="16" t="s">
        <v>120</v>
      </c>
      <c r="F97" s="15" t="s">
        <v>420</v>
      </c>
      <c r="G97" s="16" t="s">
        <v>14</v>
      </c>
      <c r="H97" s="17">
        <v>0.5</v>
      </c>
      <c r="I97" s="18">
        <v>210000</v>
      </c>
      <c r="J97" s="6">
        <f t="shared" si="1"/>
        <v>105000</v>
      </c>
      <c r="K97" s="15" t="s">
        <v>16</v>
      </c>
      <c r="L97" s="24" t="s">
        <v>10</v>
      </c>
      <c r="M97" s="24" t="s">
        <v>11</v>
      </c>
      <c r="N97" s="24"/>
      <c r="O97" s="24" t="s">
        <v>77</v>
      </c>
      <c r="P97" s="1" t="s">
        <v>169</v>
      </c>
    </row>
    <row r="98" spans="3:16" ht="89.25" x14ac:dyDescent="0.25">
      <c r="C98" s="24">
        <v>95</v>
      </c>
      <c r="D98" s="15" t="s">
        <v>23</v>
      </c>
      <c r="E98" s="16" t="s">
        <v>121</v>
      </c>
      <c r="F98" s="15" t="s">
        <v>420</v>
      </c>
      <c r="G98" s="16" t="s">
        <v>14</v>
      </c>
      <c r="H98" s="17">
        <v>1</v>
      </c>
      <c r="I98" s="18">
        <v>160800</v>
      </c>
      <c r="J98" s="6">
        <f t="shared" si="1"/>
        <v>160800</v>
      </c>
      <c r="K98" s="15" t="s">
        <v>16</v>
      </c>
      <c r="L98" s="24" t="s">
        <v>10</v>
      </c>
      <c r="M98" s="24" t="s">
        <v>11</v>
      </c>
      <c r="N98" s="24"/>
      <c r="O98" s="24" t="s">
        <v>77</v>
      </c>
      <c r="P98" s="1" t="s">
        <v>169</v>
      </c>
    </row>
    <row r="99" spans="3:16" ht="89.25" x14ac:dyDescent="0.25">
      <c r="C99" s="24">
        <v>96</v>
      </c>
      <c r="D99" s="15" t="s">
        <v>23</v>
      </c>
      <c r="E99" s="16" t="s">
        <v>122</v>
      </c>
      <c r="F99" s="15" t="s">
        <v>420</v>
      </c>
      <c r="G99" s="16" t="s">
        <v>14</v>
      </c>
      <c r="H99" s="17">
        <v>3</v>
      </c>
      <c r="I99" s="18">
        <v>2300</v>
      </c>
      <c r="J99" s="6">
        <f t="shared" si="1"/>
        <v>6900</v>
      </c>
      <c r="K99" s="15" t="s">
        <v>16</v>
      </c>
      <c r="L99" s="24" t="s">
        <v>10</v>
      </c>
      <c r="M99" s="24" t="s">
        <v>11</v>
      </c>
      <c r="N99" s="24"/>
      <c r="O99" s="24" t="s">
        <v>77</v>
      </c>
      <c r="P99" s="1" t="s">
        <v>169</v>
      </c>
    </row>
    <row r="100" spans="3:16" ht="89.25" x14ac:dyDescent="0.25">
      <c r="C100" s="24">
        <v>97</v>
      </c>
      <c r="D100" s="15" t="s">
        <v>23</v>
      </c>
      <c r="E100" s="16" t="s">
        <v>123</v>
      </c>
      <c r="F100" s="15" t="s">
        <v>420</v>
      </c>
      <c r="G100" s="16" t="s">
        <v>17</v>
      </c>
      <c r="H100" s="17">
        <v>15</v>
      </c>
      <c r="I100" s="18">
        <v>1500</v>
      </c>
      <c r="J100" s="6">
        <f t="shared" si="1"/>
        <v>22500</v>
      </c>
      <c r="K100" s="15" t="s">
        <v>16</v>
      </c>
      <c r="L100" s="24" t="s">
        <v>24</v>
      </c>
      <c r="M100" s="24" t="s">
        <v>11</v>
      </c>
      <c r="N100" s="24"/>
      <c r="O100" s="24" t="s">
        <v>77</v>
      </c>
      <c r="P100" s="1" t="s">
        <v>169</v>
      </c>
    </row>
    <row r="101" spans="3:16" ht="89.25" x14ac:dyDescent="0.25">
      <c r="C101" s="24">
        <v>98</v>
      </c>
      <c r="D101" s="15" t="s">
        <v>23</v>
      </c>
      <c r="E101" s="16" t="s">
        <v>124</v>
      </c>
      <c r="F101" s="15" t="s">
        <v>420</v>
      </c>
      <c r="G101" s="16" t="s">
        <v>17</v>
      </c>
      <c r="H101" s="17">
        <v>15</v>
      </c>
      <c r="I101" s="18">
        <v>1500</v>
      </c>
      <c r="J101" s="6">
        <f t="shared" si="1"/>
        <v>22500</v>
      </c>
      <c r="K101" s="15" t="s">
        <v>16</v>
      </c>
      <c r="L101" s="24" t="s">
        <v>25</v>
      </c>
      <c r="M101" s="24" t="s">
        <v>11</v>
      </c>
      <c r="N101" s="24"/>
      <c r="O101" s="24" t="s">
        <v>77</v>
      </c>
      <c r="P101" s="1" t="s">
        <v>169</v>
      </c>
    </row>
    <row r="102" spans="3:16" ht="89.25" x14ac:dyDescent="0.25">
      <c r="C102" s="24">
        <v>99</v>
      </c>
      <c r="D102" s="15" t="s">
        <v>23</v>
      </c>
      <c r="E102" s="16" t="s">
        <v>125</v>
      </c>
      <c r="F102" s="15" t="s">
        <v>420</v>
      </c>
      <c r="G102" s="16" t="s">
        <v>17</v>
      </c>
      <c r="H102" s="17">
        <v>5</v>
      </c>
      <c r="I102" s="18">
        <v>950</v>
      </c>
      <c r="J102" s="6">
        <f t="shared" si="1"/>
        <v>4750</v>
      </c>
      <c r="K102" s="15" t="s">
        <v>16</v>
      </c>
      <c r="L102" s="24" t="s">
        <v>26</v>
      </c>
      <c r="M102" s="24" t="s">
        <v>11</v>
      </c>
      <c r="N102" s="24"/>
      <c r="O102" s="24" t="s">
        <v>77</v>
      </c>
      <c r="P102" s="1" t="s">
        <v>169</v>
      </c>
    </row>
    <row r="103" spans="3:16" ht="89.25" x14ac:dyDescent="0.25">
      <c r="C103" s="24">
        <v>100</v>
      </c>
      <c r="D103" s="15" t="s">
        <v>23</v>
      </c>
      <c r="E103" s="16" t="s">
        <v>126</v>
      </c>
      <c r="F103" s="15" t="s">
        <v>420</v>
      </c>
      <c r="G103" s="16" t="s">
        <v>17</v>
      </c>
      <c r="H103" s="17">
        <v>5</v>
      </c>
      <c r="I103" s="18">
        <v>950</v>
      </c>
      <c r="J103" s="6">
        <f t="shared" si="1"/>
        <v>4750</v>
      </c>
      <c r="K103" s="15" t="s">
        <v>16</v>
      </c>
      <c r="L103" s="24" t="s">
        <v>27</v>
      </c>
      <c r="M103" s="24" t="s">
        <v>11</v>
      </c>
      <c r="N103" s="24"/>
      <c r="O103" s="24" t="s">
        <v>77</v>
      </c>
      <c r="P103" s="1" t="s">
        <v>169</v>
      </c>
    </row>
    <row r="104" spans="3:16" ht="89.25" x14ac:dyDescent="0.25">
      <c r="C104" s="24">
        <v>101</v>
      </c>
      <c r="D104" s="15" t="s">
        <v>23</v>
      </c>
      <c r="E104" s="16" t="s">
        <v>127</v>
      </c>
      <c r="F104" s="15" t="s">
        <v>420</v>
      </c>
      <c r="G104" s="16" t="s">
        <v>17</v>
      </c>
      <c r="H104" s="17">
        <v>6</v>
      </c>
      <c r="I104" s="18">
        <v>750</v>
      </c>
      <c r="J104" s="6">
        <f t="shared" si="1"/>
        <v>4500</v>
      </c>
      <c r="K104" s="15" t="s">
        <v>16</v>
      </c>
      <c r="L104" s="24" t="s">
        <v>133</v>
      </c>
      <c r="M104" s="24" t="s">
        <v>11</v>
      </c>
      <c r="N104" s="24"/>
      <c r="O104" s="24" t="s">
        <v>77</v>
      </c>
      <c r="P104" s="1" t="s">
        <v>169</v>
      </c>
    </row>
    <row r="105" spans="3:16" ht="89.25" x14ac:dyDescent="0.25">
      <c r="C105" s="24">
        <v>102</v>
      </c>
      <c r="D105" s="15" t="s">
        <v>23</v>
      </c>
      <c r="E105" s="16" t="s">
        <v>128</v>
      </c>
      <c r="F105" s="15" t="s">
        <v>420</v>
      </c>
      <c r="G105" s="16" t="s">
        <v>17</v>
      </c>
      <c r="H105" s="17">
        <v>5</v>
      </c>
      <c r="I105" s="18">
        <v>1400</v>
      </c>
      <c r="J105" s="6">
        <f t="shared" si="1"/>
        <v>7000</v>
      </c>
      <c r="K105" s="15" t="s">
        <v>16</v>
      </c>
      <c r="L105" s="24" t="s">
        <v>134</v>
      </c>
      <c r="M105" s="24" t="s">
        <v>11</v>
      </c>
      <c r="N105" s="24"/>
      <c r="O105" s="24" t="s">
        <v>77</v>
      </c>
      <c r="P105" s="1" t="s">
        <v>169</v>
      </c>
    </row>
    <row r="106" spans="3:16" ht="89.25" x14ac:dyDescent="0.25">
      <c r="C106" s="24">
        <v>103</v>
      </c>
      <c r="D106" s="15" t="s">
        <v>23</v>
      </c>
      <c r="E106" s="16" t="s">
        <v>129</v>
      </c>
      <c r="F106" s="15" t="s">
        <v>420</v>
      </c>
      <c r="G106" s="16" t="s">
        <v>17</v>
      </c>
      <c r="H106" s="17">
        <v>2</v>
      </c>
      <c r="I106" s="18">
        <v>1050</v>
      </c>
      <c r="J106" s="6">
        <f t="shared" si="1"/>
        <v>2100</v>
      </c>
      <c r="K106" s="15" t="s">
        <v>16</v>
      </c>
      <c r="L106" s="24" t="s">
        <v>135</v>
      </c>
      <c r="M106" s="24" t="s">
        <v>11</v>
      </c>
      <c r="N106" s="24"/>
      <c r="O106" s="24" t="s">
        <v>77</v>
      </c>
      <c r="P106" s="1" t="s">
        <v>169</v>
      </c>
    </row>
    <row r="107" spans="3:16" ht="89.25" x14ac:dyDescent="0.25">
      <c r="C107" s="24">
        <v>104</v>
      </c>
      <c r="D107" s="15" t="s">
        <v>23</v>
      </c>
      <c r="E107" s="16" t="s">
        <v>130</v>
      </c>
      <c r="F107" s="15" t="s">
        <v>420</v>
      </c>
      <c r="G107" s="16" t="s">
        <v>17</v>
      </c>
      <c r="H107" s="17">
        <v>5</v>
      </c>
      <c r="I107" s="18">
        <v>1100</v>
      </c>
      <c r="J107" s="6">
        <f t="shared" si="1"/>
        <v>5500</v>
      </c>
      <c r="K107" s="15" t="s">
        <v>16</v>
      </c>
      <c r="L107" s="24" t="s">
        <v>136</v>
      </c>
      <c r="M107" s="24" t="s">
        <v>11</v>
      </c>
      <c r="N107" s="24"/>
      <c r="O107" s="24" t="s">
        <v>77</v>
      </c>
      <c r="P107" s="1" t="s">
        <v>169</v>
      </c>
    </row>
    <row r="108" spans="3:16" ht="89.25" x14ac:dyDescent="0.25">
      <c r="C108" s="24">
        <v>105</v>
      </c>
      <c r="D108" s="15" t="s">
        <v>23</v>
      </c>
      <c r="E108" s="16" t="s">
        <v>131</v>
      </c>
      <c r="F108" s="15" t="s">
        <v>420</v>
      </c>
      <c r="G108" s="16" t="s">
        <v>17</v>
      </c>
      <c r="H108" s="17">
        <v>15</v>
      </c>
      <c r="I108" s="18">
        <v>1500</v>
      </c>
      <c r="J108" s="6">
        <f t="shared" si="1"/>
        <v>22500</v>
      </c>
      <c r="K108" s="15" t="s">
        <v>16</v>
      </c>
      <c r="L108" s="24" t="s">
        <v>137</v>
      </c>
      <c r="M108" s="24" t="s">
        <v>11</v>
      </c>
      <c r="N108" s="24"/>
      <c r="O108" s="24" t="s">
        <v>77</v>
      </c>
      <c r="P108" s="1" t="s">
        <v>169</v>
      </c>
    </row>
    <row r="109" spans="3:16" ht="89.25" x14ac:dyDescent="0.25">
      <c r="C109" s="24">
        <v>106</v>
      </c>
      <c r="D109" s="15" t="s">
        <v>23</v>
      </c>
      <c r="E109" s="16" t="s">
        <v>132</v>
      </c>
      <c r="F109" s="15" t="s">
        <v>420</v>
      </c>
      <c r="G109" s="16" t="s">
        <v>17</v>
      </c>
      <c r="H109" s="17">
        <v>15</v>
      </c>
      <c r="I109" s="18">
        <v>1500</v>
      </c>
      <c r="J109" s="6">
        <f t="shared" si="1"/>
        <v>22500</v>
      </c>
      <c r="K109" s="15" t="s">
        <v>16</v>
      </c>
      <c r="L109" s="24" t="s">
        <v>138</v>
      </c>
      <c r="M109" s="24" t="s">
        <v>11</v>
      </c>
      <c r="N109" s="24"/>
      <c r="O109" s="24" t="s">
        <v>77</v>
      </c>
      <c r="P109" s="1" t="s">
        <v>169</v>
      </c>
    </row>
    <row r="110" spans="3:16" ht="89.25" x14ac:dyDescent="0.25">
      <c r="C110" s="24">
        <v>107</v>
      </c>
      <c r="D110" s="15" t="s">
        <v>44</v>
      </c>
      <c r="E110" s="16" t="s">
        <v>139</v>
      </c>
      <c r="F110" s="15" t="s">
        <v>420</v>
      </c>
      <c r="G110" s="16" t="s">
        <v>19</v>
      </c>
      <c r="H110" s="17">
        <v>67</v>
      </c>
      <c r="I110" s="18">
        <v>88</v>
      </c>
      <c r="J110" s="6">
        <f t="shared" si="1"/>
        <v>5896</v>
      </c>
      <c r="K110" s="15" t="s">
        <v>16</v>
      </c>
      <c r="L110" s="24" t="s">
        <v>138</v>
      </c>
      <c r="M110" s="24" t="s">
        <v>11</v>
      </c>
      <c r="N110" s="24"/>
      <c r="O110" s="24" t="s">
        <v>77</v>
      </c>
      <c r="P110" s="1" t="s">
        <v>169</v>
      </c>
    </row>
    <row r="111" spans="3:16" ht="89.25" x14ac:dyDescent="0.25">
      <c r="C111" s="24">
        <v>108</v>
      </c>
      <c r="D111" s="15" t="s">
        <v>44</v>
      </c>
      <c r="E111" s="16" t="s">
        <v>140</v>
      </c>
      <c r="F111" s="15" t="s">
        <v>420</v>
      </c>
      <c r="G111" s="16" t="s">
        <v>19</v>
      </c>
      <c r="H111" s="17">
        <v>5</v>
      </c>
      <c r="I111" s="18">
        <v>1800</v>
      </c>
      <c r="J111" s="6">
        <f t="shared" si="1"/>
        <v>9000</v>
      </c>
      <c r="K111" s="15" t="s">
        <v>16</v>
      </c>
      <c r="L111" s="24" t="s">
        <v>138</v>
      </c>
      <c r="M111" s="24" t="s">
        <v>11</v>
      </c>
      <c r="N111" s="24"/>
      <c r="O111" s="24" t="s">
        <v>77</v>
      </c>
      <c r="P111" s="1" t="s">
        <v>169</v>
      </c>
    </row>
    <row r="112" spans="3:16" ht="89.25" x14ac:dyDescent="0.25">
      <c r="C112" s="24">
        <v>109</v>
      </c>
      <c r="D112" s="15" t="s">
        <v>44</v>
      </c>
      <c r="E112" s="16" t="s">
        <v>141</v>
      </c>
      <c r="F112" s="15" t="s">
        <v>420</v>
      </c>
      <c r="G112" s="16" t="s">
        <v>19</v>
      </c>
      <c r="H112" s="17">
        <v>5</v>
      </c>
      <c r="I112" s="18">
        <v>3950</v>
      </c>
      <c r="J112" s="6">
        <f t="shared" si="1"/>
        <v>19750</v>
      </c>
      <c r="K112" s="15" t="s">
        <v>16</v>
      </c>
      <c r="L112" s="24" t="s">
        <v>138</v>
      </c>
      <c r="M112" s="24" t="s">
        <v>11</v>
      </c>
      <c r="N112" s="24"/>
      <c r="O112" s="24" t="s">
        <v>77</v>
      </c>
      <c r="P112" s="1" t="s">
        <v>169</v>
      </c>
    </row>
    <row r="113" spans="3:16" ht="89.25" x14ac:dyDescent="0.25">
      <c r="C113" s="24">
        <v>110</v>
      </c>
      <c r="D113" s="15" t="s">
        <v>44</v>
      </c>
      <c r="E113" s="16" t="s">
        <v>142</v>
      </c>
      <c r="F113" s="15" t="s">
        <v>420</v>
      </c>
      <c r="G113" s="16" t="s">
        <v>143</v>
      </c>
      <c r="H113" s="17">
        <v>4</v>
      </c>
      <c r="I113" s="18">
        <v>8075</v>
      </c>
      <c r="J113" s="6">
        <f t="shared" si="1"/>
        <v>32300</v>
      </c>
      <c r="K113" s="15" t="s">
        <v>16</v>
      </c>
      <c r="L113" s="24" t="s">
        <v>138</v>
      </c>
      <c r="M113" s="24" t="s">
        <v>11</v>
      </c>
      <c r="N113" s="24"/>
      <c r="O113" s="24" t="s">
        <v>77</v>
      </c>
      <c r="P113" s="1" t="s">
        <v>169</v>
      </c>
    </row>
    <row r="114" spans="3:16" ht="89.25" x14ac:dyDescent="0.25">
      <c r="C114" s="24">
        <v>111</v>
      </c>
      <c r="D114" s="15" t="s">
        <v>46</v>
      </c>
      <c r="E114" s="43" t="s">
        <v>144</v>
      </c>
      <c r="F114" s="44" t="s">
        <v>458</v>
      </c>
      <c r="G114" s="16" t="s">
        <v>18</v>
      </c>
      <c r="H114" s="17">
        <v>1</v>
      </c>
      <c r="I114" s="18">
        <v>35000000</v>
      </c>
      <c r="J114" s="6">
        <f t="shared" si="1"/>
        <v>35000000</v>
      </c>
      <c r="K114" s="15" t="s">
        <v>16</v>
      </c>
      <c r="L114" s="24" t="s">
        <v>138</v>
      </c>
      <c r="M114" s="24" t="s">
        <v>11</v>
      </c>
      <c r="N114" s="24"/>
      <c r="O114" s="24" t="s">
        <v>77</v>
      </c>
      <c r="P114" s="1" t="s">
        <v>169</v>
      </c>
    </row>
    <row r="115" spans="3:16" ht="89.25" x14ac:dyDescent="0.25">
      <c r="C115" s="24">
        <v>112</v>
      </c>
      <c r="D115" s="15" t="s">
        <v>46</v>
      </c>
      <c r="E115" s="43" t="s">
        <v>145</v>
      </c>
      <c r="F115" s="44" t="s">
        <v>458</v>
      </c>
      <c r="G115" s="16" t="s">
        <v>18</v>
      </c>
      <c r="H115" s="17">
        <v>1</v>
      </c>
      <c r="I115" s="18">
        <v>3600000</v>
      </c>
      <c r="J115" s="6">
        <f t="shared" si="1"/>
        <v>3600000</v>
      </c>
      <c r="K115" s="15" t="s">
        <v>16</v>
      </c>
      <c r="L115" s="24" t="s">
        <v>138</v>
      </c>
      <c r="M115" s="24" t="s">
        <v>11</v>
      </c>
      <c r="N115" s="24"/>
      <c r="O115" s="24" t="s">
        <v>77</v>
      </c>
      <c r="P115" s="1" t="s">
        <v>169</v>
      </c>
    </row>
    <row r="116" spans="3:16" ht="89.25" x14ac:dyDescent="0.25">
      <c r="C116" s="24">
        <v>113</v>
      </c>
      <c r="D116" s="15" t="s">
        <v>46</v>
      </c>
      <c r="E116" s="43" t="s">
        <v>145</v>
      </c>
      <c r="F116" s="44" t="s">
        <v>458</v>
      </c>
      <c r="G116" s="16" t="s">
        <v>18</v>
      </c>
      <c r="H116" s="17">
        <v>1</v>
      </c>
      <c r="I116" s="18">
        <v>1760000</v>
      </c>
      <c r="J116" s="6">
        <f t="shared" si="1"/>
        <v>1760000</v>
      </c>
      <c r="K116" s="15" t="s">
        <v>16</v>
      </c>
      <c r="L116" s="24" t="s">
        <v>10</v>
      </c>
      <c r="M116" s="24" t="s">
        <v>11</v>
      </c>
      <c r="N116" s="24"/>
      <c r="O116" s="24" t="s">
        <v>77</v>
      </c>
      <c r="P116" s="1" t="s">
        <v>169</v>
      </c>
    </row>
    <row r="117" spans="3:16" ht="89.25" x14ac:dyDescent="0.25">
      <c r="C117" s="24">
        <v>114</v>
      </c>
      <c r="D117" s="15" t="s">
        <v>46</v>
      </c>
      <c r="E117" s="43" t="s">
        <v>145</v>
      </c>
      <c r="F117" s="44" t="s">
        <v>458</v>
      </c>
      <c r="G117" s="16" t="s">
        <v>18</v>
      </c>
      <c r="H117" s="17">
        <v>1</v>
      </c>
      <c r="I117" s="18">
        <v>3000000</v>
      </c>
      <c r="J117" s="6">
        <f t="shared" si="1"/>
        <v>3000000</v>
      </c>
      <c r="K117" s="15" t="s">
        <v>16</v>
      </c>
      <c r="L117" s="24" t="s">
        <v>10</v>
      </c>
      <c r="M117" s="24" t="s">
        <v>11</v>
      </c>
      <c r="N117" s="24"/>
      <c r="O117" s="24" t="s">
        <v>77</v>
      </c>
      <c r="P117" s="1" t="s">
        <v>169</v>
      </c>
    </row>
    <row r="118" spans="3:16" ht="89.25" x14ac:dyDescent="0.25">
      <c r="C118" s="24">
        <v>115</v>
      </c>
      <c r="D118" s="15" t="s">
        <v>46</v>
      </c>
      <c r="E118" s="45" t="s">
        <v>145</v>
      </c>
      <c r="F118" s="44" t="s">
        <v>458</v>
      </c>
      <c r="G118" s="16" t="s">
        <v>18</v>
      </c>
      <c r="H118" s="17">
        <v>1</v>
      </c>
      <c r="I118" s="18">
        <v>1650000</v>
      </c>
      <c r="J118" s="6">
        <f t="shared" si="1"/>
        <v>1650000</v>
      </c>
      <c r="K118" s="15" t="s">
        <v>16</v>
      </c>
      <c r="L118" s="24" t="s">
        <v>10</v>
      </c>
      <c r="M118" s="24" t="s">
        <v>11</v>
      </c>
      <c r="N118" s="24"/>
      <c r="O118" s="24" t="s">
        <v>77</v>
      </c>
      <c r="P118" s="1" t="s">
        <v>169</v>
      </c>
    </row>
    <row r="119" spans="3:16" ht="89.25" x14ac:dyDescent="0.25">
      <c r="C119" s="24">
        <v>116</v>
      </c>
      <c r="D119" s="15" t="s">
        <v>46</v>
      </c>
      <c r="E119" s="16" t="s">
        <v>145</v>
      </c>
      <c r="F119" s="44" t="s">
        <v>458</v>
      </c>
      <c r="G119" s="16" t="s">
        <v>18</v>
      </c>
      <c r="H119" s="17">
        <v>1</v>
      </c>
      <c r="I119" s="18">
        <v>1650000</v>
      </c>
      <c r="J119" s="6">
        <f t="shared" si="1"/>
        <v>1650000</v>
      </c>
      <c r="K119" s="15" t="s">
        <v>16</v>
      </c>
      <c r="L119" s="24" t="s">
        <v>10</v>
      </c>
      <c r="M119" s="24" t="s">
        <v>11</v>
      </c>
      <c r="N119" s="24"/>
      <c r="O119" s="24" t="s">
        <v>77</v>
      </c>
      <c r="P119" s="1" t="s">
        <v>169</v>
      </c>
    </row>
    <row r="120" spans="3:16" ht="89.25" x14ac:dyDescent="0.25">
      <c r="C120" s="24">
        <v>117</v>
      </c>
      <c r="D120" s="15" t="s">
        <v>46</v>
      </c>
      <c r="E120" s="16" t="s">
        <v>146</v>
      </c>
      <c r="F120" s="44" t="s">
        <v>458</v>
      </c>
      <c r="G120" s="16" t="s">
        <v>18</v>
      </c>
      <c r="H120" s="17">
        <v>12</v>
      </c>
      <c r="I120" s="18">
        <v>3360</v>
      </c>
      <c r="J120" s="6">
        <f t="shared" si="1"/>
        <v>40320</v>
      </c>
      <c r="K120" s="15" t="s">
        <v>16</v>
      </c>
      <c r="L120" s="24" t="s">
        <v>10</v>
      </c>
      <c r="M120" s="24" t="s">
        <v>11</v>
      </c>
      <c r="N120" s="24"/>
      <c r="O120" s="24" t="s">
        <v>77</v>
      </c>
      <c r="P120" s="1" t="s">
        <v>169</v>
      </c>
    </row>
    <row r="121" spans="3:16" ht="89.25" x14ac:dyDescent="0.25">
      <c r="C121" s="24">
        <v>118</v>
      </c>
      <c r="D121" s="15" t="s">
        <v>46</v>
      </c>
      <c r="E121" s="16" t="s">
        <v>147</v>
      </c>
      <c r="F121" s="44" t="s">
        <v>458</v>
      </c>
      <c r="G121" s="16" t="s">
        <v>18</v>
      </c>
      <c r="H121" s="17">
        <v>12</v>
      </c>
      <c r="I121" s="18">
        <v>5600</v>
      </c>
      <c r="J121" s="6">
        <f t="shared" si="1"/>
        <v>67200</v>
      </c>
      <c r="K121" s="15" t="s">
        <v>16</v>
      </c>
      <c r="L121" s="24" t="s">
        <v>10</v>
      </c>
      <c r="M121" s="24" t="s">
        <v>11</v>
      </c>
      <c r="N121" s="24"/>
      <c r="O121" s="24" t="s">
        <v>77</v>
      </c>
      <c r="P121" s="1" t="s">
        <v>169</v>
      </c>
    </row>
    <row r="122" spans="3:16" ht="89.25" x14ac:dyDescent="0.25">
      <c r="C122" s="24">
        <v>119</v>
      </c>
      <c r="D122" s="15" t="s">
        <v>46</v>
      </c>
      <c r="E122" s="16" t="s">
        <v>148</v>
      </c>
      <c r="F122" s="44" t="s">
        <v>458</v>
      </c>
      <c r="G122" s="16" t="s">
        <v>18</v>
      </c>
      <c r="H122" s="17">
        <v>12</v>
      </c>
      <c r="I122" s="18">
        <v>5600</v>
      </c>
      <c r="J122" s="6">
        <f t="shared" si="1"/>
        <v>67200</v>
      </c>
      <c r="K122" s="15" t="s">
        <v>16</v>
      </c>
      <c r="L122" s="24" t="s">
        <v>10</v>
      </c>
      <c r="M122" s="24" t="s">
        <v>11</v>
      </c>
      <c r="N122" s="24"/>
      <c r="O122" s="24" t="s">
        <v>77</v>
      </c>
      <c r="P122" s="1" t="s">
        <v>169</v>
      </c>
    </row>
    <row r="123" spans="3:16" ht="89.25" x14ac:dyDescent="0.25">
      <c r="C123" s="24">
        <v>120</v>
      </c>
      <c r="D123" s="15" t="s">
        <v>46</v>
      </c>
      <c r="E123" s="16" t="s">
        <v>149</v>
      </c>
      <c r="F123" s="44" t="s">
        <v>458</v>
      </c>
      <c r="G123" s="16" t="s">
        <v>18</v>
      </c>
      <c r="H123" s="17">
        <v>9</v>
      </c>
      <c r="I123" s="18">
        <v>28920</v>
      </c>
      <c r="J123" s="6">
        <f t="shared" si="1"/>
        <v>260280</v>
      </c>
      <c r="K123" s="15" t="s">
        <v>16</v>
      </c>
      <c r="L123" s="24" t="s">
        <v>10</v>
      </c>
      <c r="M123" s="24" t="s">
        <v>11</v>
      </c>
      <c r="N123" s="24"/>
      <c r="O123" s="24" t="s">
        <v>77</v>
      </c>
      <c r="P123" s="1" t="s">
        <v>169</v>
      </c>
    </row>
    <row r="124" spans="3:16" ht="89.25" x14ac:dyDescent="0.25">
      <c r="C124" s="24">
        <v>121</v>
      </c>
      <c r="D124" s="15" t="s">
        <v>46</v>
      </c>
      <c r="E124" s="16" t="s">
        <v>150</v>
      </c>
      <c r="F124" s="44" t="s">
        <v>458</v>
      </c>
      <c r="G124" s="16" t="s">
        <v>18</v>
      </c>
      <c r="H124" s="17">
        <v>0</v>
      </c>
      <c r="I124" s="18">
        <v>15424</v>
      </c>
      <c r="J124" s="6">
        <f t="shared" si="1"/>
        <v>0</v>
      </c>
      <c r="K124" s="15" t="s">
        <v>16</v>
      </c>
      <c r="L124" s="24" t="s">
        <v>10</v>
      </c>
      <c r="M124" s="24" t="s">
        <v>11</v>
      </c>
      <c r="N124" s="24"/>
      <c r="O124" s="24" t="s">
        <v>77</v>
      </c>
      <c r="P124" s="1" t="s">
        <v>169</v>
      </c>
    </row>
    <row r="125" spans="3:16" ht="89.25" x14ac:dyDescent="0.25">
      <c r="C125" s="24">
        <v>122</v>
      </c>
      <c r="D125" s="15" t="s">
        <v>46</v>
      </c>
      <c r="E125" s="16" t="s">
        <v>151</v>
      </c>
      <c r="F125" s="44" t="s">
        <v>458</v>
      </c>
      <c r="G125" s="16" t="s">
        <v>18</v>
      </c>
      <c r="H125" s="17">
        <v>5</v>
      </c>
      <c r="I125" s="18">
        <v>55000</v>
      </c>
      <c r="J125" s="6">
        <f t="shared" si="1"/>
        <v>275000</v>
      </c>
      <c r="K125" s="15" t="s">
        <v>16</v>
      </c>
      <c r="L125" s="24" t="s">
        <v>10</v>
      </c>
      <c r="M125" s="24" t="s">
        <v>11</v>
      </c>
      <c r="N125" s="24"/>
      <c r="O125" s="24" t="s">
        <v>77</v>
      </c>
      <c r="P125" s="1" t="s">
        <v>169</v>
      </c>
    </row>
    <row r="126" spans="3:16" ht="89.25" x14ac:dyDescent="0.25">
      <c r="C126" s="24">
        <v>123</v>
      </c>
      <c r="D126" s="15" t="s">
        <v>46</v>
      </c>
      <c r="E126" s="16" t="s">
        <v>152</v>
      </c>
      <c r="F126" s="44" t="s">
        <v>458</v>
      </c>
      <c r="G126" s="16" t="s">
        <v>18</v>
      </c>
      <c r="H126" s="17">
        <v>30</v>
      </c>
      <c r="I126" s="18">
        <v>22000</v>
      </c>
      <c r="J126" s="6">
        <f t="shared" si="1"/>
        <v>660000</v>
      </c>
      <c r="K126" s="15" t="s">
        <v>16</v>
      </c>
      <c r="L126" s="24" t="s">
        <v>10</v>
      </c>
      <c r="M126" s="24" t="s">
        <v>11</v>
      </c>
      <c r="N126" s="24"/>
      <c r="O126" s="24" t="s">
        <v>77</v>
      </c>
      <c r="P126" s="1" t="s">
        <v>169</v>
      </c>
    </row>
    <row r="127" spans="3:16" ht="89.25" x14ac:dyDescent="0.25">
      <c r="C127" s="24">
        <v>124</v>
      </c>
      <c r="D127" s="15" t="s">
        <v>46</v>
      </c>
      <c r="E127" s="16" t="s">
        <v>153</v>
      </c>
      <c r="F127" s="44" t="s">
        <v>458</v>
      </c>
      <c r="G127" s="16" t="s">
        <v>18</v>
      </c>
      <c r="H127" s="17">
        <v>30</v>
      </c>
      <c r="I127" s="18">
        <v>22000</v>
      </c>
      <c r="J127" s="6">
        <f t="shared" ref="J127:J190" si="2">H127*I127</f>
        <v>660000</v>
      </c>
      <c r="K127" s="15" t="s">
        <v>16</v>
      </c>
      <c r="L127" s="24" t="s">
        <v>10</v>
      </c>
      <c r="M127" s="24" t="s">
        <v>11</v>
      </c>
      <c r="N127" s="24"/>
      <c r="O127" s="24" t="s">
        <v>77</v>
      </c>
      <c r="P127" s="1" t="s">
        <v>169</v>
      </c>
    </row>
    <row r="128" spans="3:16" ht="89.25" x14ac:dyDescent="0.25">
      <c r="C128" s="24">
        <v>125</v>
      </c>
      <c r="D128" s="15" t="s">
        <v>162</v>
      </c>
      <c r="E128" s="16" t="s">
        <v>154</v>
      </c>
      <c r="F128" s="44" t="s">
        <v>458</v>
      </c>
      <c r="G128" s="16" t="s">
        <v>38</v>
      </c>
      <c r="H128" s="17">
        <v>3</v>
      </c>
      <c r="I128" s="18">
        <v>1505728</v>
      </c>
      <c r="J128" s="6">
        <f t="shared" si="2"/>
        <v>4517184</v>
      </c>
      <c r="K128" s="15" t="s">
        <v>16</v>
      </c>
      <c r="L128" s="24" t="s">
        <v>10</v>
      </c>
      <c r="M128" s="24" t="s">
        <v>11</v>
      </c>
      <c r="N128" s="24"/>
      <c r="O128" s="24" t="s">
        <v>77</v>
      </c>
      <c r="P128" s="1" t="s">
        <v>169</v>
      </c>
    </row>
    <row r="129" spans="3:16" ht="89.25" x14ac:dyDescent="0.25">
      <c r="C129" s="24">
        <v>126</v>
      </c>
      <c r="D129" s="15" t="s">
        <v>162</v>
      </c>
      <c r="E129" s="16" t="s">
        <v>155</v>
      </c>
      <c r="F129" s="44" t="s">
        <v>458</v>
      </c>
      <c r="G129" s="16" t="s">
        <v>32</v>
      </c>
      <c r="H129" s="17">
        <v>400</v>
      </c>
      <c r="I129" s="18">
        <v>1500</v>
      </c>
      <c r="J129" s="6">
        <f t="shared" si="2"/>
        <v>600000</v>
      </c>
      <c r="K129" s="15" t="s">
        <v>16</v>
      </c>
      <c r="L129" s="24" t="s">
        <v>10</v>
      </c>
      <c r="M129" s="24" t="s">
        <v>11</v>
      </c>
      <c r="N129" s="24"/>
      <c r="O129" s="24" t="s">
        <v>77</v>
      </c>
      <c r="P129" s="1" t="s">
        <v>169</v>
      </c>
    </row>
    <row r="130" spans="3:16" ht="89.25" x14ac:dyDescent="0.25">
      <c r="C130" s="24">
        <v>127</v>
      </c>
      <c r="D130" s="15" t="s">
        <v>162</v>
      </c>
      <c r="E130" s="16" t="s">
        <v>156</v>
      </c>
      <c r="F130" s="44" t="s">
        <v>458</v>
      </c>
      <c r="G130" s="16" t="s">
        <v>47</v>
      </c>
      <c r="H130" s="17">
        <v>149</v>
      </c>
      <c r="I130" s="18">
        <v>1475</v>
      </c>
      <c r="J130" s="6">
        <f t="shared" si="2"/>
        <v>219775</v>
      </c>
      <c r="K130" s="15" t="s">
        <v>16</v>
      </c>
      <c r="L130" s="24" t="s">
        <v>10</v>
      </c>
      <c r="M130" s="24" t="s">
        <v>11</v>
      </c>
      <c r="N130" s="24"/>
      <c r="O130" s="24" t="s">
        <v>77</v>
      </c>
      <c r="P130" s="1" t="s">
        <v>169</v>
      </c>
    </row>
    <row r="131" spans="3:16" ht="89.25" x14ac:dyDescent="0.25">
      <c r="C131" s="24">
        <v>128</v>
      </c>
      <c r="D131" s="15" t="s">
        <v>162</v>
      </c>
      <c r="E131" s="16" t="s">
        <v>157</v>
      </c>
      <c r="F131" s="44" t="s">
        <v>458</v>
      </c>
      <c r="G131" s="16" t="s">
        <v>18</v>
      </c>
      <c r="H131" s="17">
        <v>3</v>
      </c>
      <c r="I131" s="18">
        <v>33253.919999999998</v>
      </c>
      <c r="J131" s="6">
        <f t="shared" si="2"/>
        <v>99761.76</v>
      </c>
      <c r="K131" s="15" t="s">
        <v>16</v>
      </c>
      <c r="L131" s="24" t="s">
        <v>10</v>
      </c>
      <c r="M131" s="24" t="s">
        <v>11</v>
      </c>
      <c r="N131" s="24"/>
      <c r="O131" s="24" t="s">
        <v>77</v>
      </c>
      <c r="P131" s="1" t="s">
        <v>169</v>
      </c>
    </row>
    <row r="132" spans="3:16" ht="89.25" x14ac:dyDescent="0.25">
      <c r="C132" s="24">
        <v>129</v>
      </c>
      <c r="D132" s="15" t="s">
        <v>162</v>
      </c>
      <c r="E132" s="16" t="s">
        <v>158</v>
      </c>
      <c r="F132" s="44" t="s">
        <v>458</v>
      </c>
      <c r="G132" s="16" t="s">
        <v>37</v>
      </c>
      <c r="H132" s="17">
        <v>3</v>
      </c>
      <c r="I132" s="18">
        <v>6005.44</v>
      </c>
      <c r="J132" s="6">
        <f t="shared" si="2"/>
        <v>18016.32</v>
      </c>
      <c r="K132" s="15" t="s">
        <v>16</v>
      </c>
      <c r="L132" s="24" t="s">
        <v>10</v>
      </c>
      <c r="M132" s="24" t="s">
        <v>11</v>
      </c>
      <c r="N132" s="24"/>
      <c r="O132" s="24" t="s">
        <v>77</v>
      </c>
      <c r="P132" s="1" t="s">
        <v>169</v>
      </c>
    </row>
    <row r="133" spans="3:16" ht="89.25" x14ac:dyDescent="0.25">
      <c r="C133" s="24">
        <v>130</v>
      </c>
      <c r="D133" s="15" t="s">
        <v>162</v>
      </c>
      <c r="E133" s="16" t="s">
        <v>159</v>
      </c>
      <c r="F133" s="44" t="s">
        <v>458</v>
      </c>
      <c r="G133" s="16" t="s">
        <v>18</v>
      </c>
      <c r="H133" s="17">
        <v>15</v>
      </c>
      <c r="I133" s="18">
        <v>970</v>
      </c>
      <c r="J133" s="6">
        <f t="shared" si="2"/>
        <v>14550</v>
      </c>
      <c r="K133" s="15" t="s">
        <v>16</v>
      </c>
      <c r="L133" s="24" t="s">
        <v>10</v>
      </c>
      <c r="M133" s="24" t="s">
        <v>11</v>
      </c>
      <c r="N133" s="24"/>
      <c r="O133" s="24" t="s">
        <v>77</v>
      </c>
      <c r="P133" s="1" t="s">
        <v>169</v>
      </c>
    </row>
    <row r="134" spans="3:16" ht="89.25" x14ac:dyDescent="0.25">
      <c r="C134" s="24">
        <v>131</v>
      </c>
      <c r="D134" s="15" t="s">
        <v>162</v>
      </c>
      <c r="E134" s="16" t="s">
        <v>160</v>
      </c>
      <c r="F134" s="44" t="s">
        <v>458</v>
      </c>
      <c r="G134" s="16" t="s">
        <v>18</v>
      </c>
      <c r="H134" s="17">
        <v>15</v>
      </c>
      <c r="I134" s="18">
        <v>870</v>
      </c>
      <c r="J134" s="6">
        <f t="shared" si="2"/>
        <v>13050</v>
      </c>
      <c r="K134" s="15" t="s">
        <v>16</v>
      </c>
      <c r="L134" s="24" t="s">
        <v>10</v>
      </c>
      <c r="M134" s="24" t="s">
        <v>11</v>
      </c>
      <c r="N134" s="24"/>
      <c r="O134" s="24" t="s">
        <v>77</v>
      </c>
      <c r="P134" s="1" t="s">
        <v>169</v>
      </c>
    </row>
    <row r="135" spans="3:16" ht="89.25" x14ac:dyDescent="0.25">
      <c r="C135" s="24">
        <v>132</v>
      </c>
      <c r="D135" s="15" t="s">
        <v>162</v>
      </c>
      <c r="E135" s="16" t="s">
        <v>161</v>
      </c>
      <c r="F135" s="44" t="s">
        <v>458</v>
      </c>
      <c r="G135" s="16" t="s">
        <v>18</v>
      </c>
      <c r="H135" s="17">
        <v>3</v>
      </c>
      <c r="I135" s="18">
        <f>3*16450.56</f>
        <v>49351.680000000008</v>
      </c>
      <c r="J135" s="6">
        <f t="shared" si="2"/>
        <v>148055.04000000004</v>
      </c>
      <c r="K135" s="15" t="s">
        <v>16</v>
      </c>
      <c r="L135" s="24" t="s">
        <v>10</v>
      </c>
      <c r="M135" s="24" t="s">
        <v>11</v>
      </c>
      <c r="N135" s="24"/>
      <c r="O135" s="24" t="s">
        <v>77</v>
      </c>
      <c r="P135" s="1" t="s">
        <v>169</v>
      </c>
    </row>
    <row r="136" spans="3:16" ht="89.25" x14ac:dyDescent="0.25">
      <c r="C136" s="24">
        <v>133</v>
      </c>
      <c r="D136" s="15" t="s">
        <v>57</v>
      </c>
      <c r="E136" s="16" t="s">
        <v>48</v>
      </c>
      <c r="F136" s="44" t="s">
        <v>458</v>
      </c>
      <c r="G136" s="16" t="s">
        <v>49</v>
      </c>
      <c r="H136" s="17">
        <v>200</v>
      </c>
      <c r="I136" s="18">
        <v>33.299999999999997</v>
      </c>
      <c r="J136" s="6">
        <f t="shared" si="2"/>
        <v>6659.9999999999991</v>
      </c>
      <c r="K136" s="15" t="s">
        <v>16</v>
      </c>
      <c r="L136" s="24" t="s">
        <v>10</v>
      </c>
      <c r="M136" s="24" t="s">
        <v>11</v>
      </c>
      <c r="N136" s="24"/>
      <c r="O136" s="24" t="s">
        <v>77</v>
      </c>
      <c r="P136" s="1" t="s">
        <v>169</v>
      </c>
    </row>
    <row r="137" spans="3:16" ht="89.25" x14ac:dyDescent="0.25">
      <c r="C137" s="24">
        <v>134</v>
      </c>
      <c r="D137" s="15" t="s">
        <v>57</v>
      </c>
      <c r="E137" s="16" t="s">
        <v>50</v>
      </c>
      <c r="F137" s="44" t="s">
        <v>458</v>
      </c>
      <c r="G137" s="16" t="s">
        <v>51</v>
      </c>
      <c r="H137" s="17">
        <v>10</v>
      </c>
      <c r="I137" s="18">
        <v>14157.48</v>
      </c>
      <c r="J137" s="6">
        <f t="shared" si="2"/>
        <v>141574.79999999999</v>
      </c>
      <c r="K137" s="15" t="s">
        <v>16</v>
      </c>
      <c r="L137" s="24" t="s">
        <v>10</v>
      </c>
      <c r="M137" s="24" t="s">
        <v>11</v>
      </c>
      <c r="N137" s="24"/>
      <c r="O137" s="24" t="s">
        <v>77</v>
      </c>
      <c r="P137" s="1" t="s">
        <v>169</v>
      </c>
    </row>
    <row r="138" spans="3:16" ht="89.25" x14ac:dyDescent="0.25">
      <c r="C138" s="24">
        <v>135</v>
      </c>
      <c r="D138" s="15" t="s">
        <v>57</v>
      </c>
      <c r="E138" s="16" t="s">
        <v>52</v>
      </c>
      <c r="F138" s="44" t="s">
        <v>458</v>
      </c>
      <c r="G138" s="16" t="s">
        <v>53</v>
      </c>
      <c r="H138" s="17">
        <v>200</v>
      </c>
      <c r="I138" s="18">
        <v>311.92</v>
      </c>
      <c r="J138" s="6">
        <f t="shared" si="2"/>
        <v>62384</v>
      </c>
      <c r="K138" s="15" t="s">
        <v>16</v>
      </c>
      <c r="L138" s="24" t="s">
        <v>10</v>
      </c>
      <c r="M138" s="24" t="s">
        <v>11</v>
      </c>
      <c r="N138" s="24"/>
      <c r="O138" s="24" t="s">
        <v>77</v>
      </c>
      <c r="P138" s="1" t="s">
        <v>169</v>
      </c>
    </row>
    <row r="139" spans="3:16" ht="89.25" x14ac:dyDescent="0.25">
      <c r="C139" s="24">
        <v>136</v>
      </c>
      <c r="D139" s="15" t="s">
        <v>57</v>
      </c>
      <c r="E139" s="16" t="s">
        <v>54</v>
      </c>
      <c r="F139" s="44" t="s">
        <v>458</v>
      </c>
      <c r="G139" s="16" t="s">
        <v>55</v>
      </c>
      <c r="H139" s="17">
        <v>1</v>
      </c>
      <c r="I139" s="18">
        <v>714018</v>
      </c>
      <c r="J139" s="6">
        <f t="shared" si="2"/>
        <v>714018</v>
      </c>
      <c r="K139" s="15" t="s">
        <v>16</v>
      </c>
      <c r="L139" s="24" t="s">
        <v>10</v>
      </c>
      <c r="M139" s="24" t="s">
        <v>11</v>
      </c>
      <c r="N139" s="24"/>
      <c r="O139" s="24" t="s">
        <v>77</v>
      </c>
      <c r="P139" s="1" t="s">
        <v>169</v>
      </c>
    </row>
    <row r="140" spans="3:16" ht="51" x14ac:dyDescent="0.25">
      <c r="C140" s="24">
        <v>137</v>
      </c>
      <c r="D140" s="15" t="s">
        <v>23</v>
      </c>
      <c r="E140" s="4" t="s">
        <v>62</v>
      </c>
      <c r="F140" s="44" t="s">
        <v>435</v>
      </c>
      <c r="G140" s="16" t="s">
        <v>14</v>
      </c>
      <c r="H140" s="17">
        <v>3</v>
      </c>
      <c r="I140" s="18">
        <v>2200</v>
      </c>
      <c r="J140" s="6">
        <f t="shared" si="2"/>
        <v>6600</v>
      </c>
      <c r="K140" s="15" t="s">
        <v>16</v>
      </c>
      <c r="L140" s="24" t="s">
        <v>10</v>
      </c>
      <c r="M140" s="24" t="s">
        <v>11</v>
      </c>
      <c r="N140" s="24"/>
      <c r="O140" s="24" t="s">
        <v>163</v>
      </c>
      <c r="P140" s="1" t="s">
        <v>170</v>
      </c>
    </row>
    <row r="141" spans="3:16" ht="51" x14ac:dyDescent="0.25">
      <c r="C141" s="24">
        <v>138</v>
      </c>
      <c r="D141" s="15" t="s">
        <v>23</v>
      </c>
      <c r="E141" s="4" t="s">
        <v>29</v>
      </c>
      <c r="F141" s="44" t="s">
        <v>435</v>
      </c>
      <c r="G141" s="16" t="s">
        <v>14</v>
      </c>
      <c r="H141" s="17">
        <v>5</v>
      </c>
      <c r="I141" s="18">
        <v>400</v>
      </c>
      <c r="J141" s="6">
        <f t="shared" si="2"/>
        <v>2000</v>
      </c>
      <c r="K141" s="15" t="s">
        <v>16</v>
      </c>
      <c r="L141" s="24" t="s">
        <v>10</v>
      </c>
      <c r="M141" s="24" t="s">
        <v>11</v>
      </c>
      <c r="N141" s="24"/>
      <c r="O141" s="24" t="s">
        <v>163</v>
      </c>
      <c r="P141" s="1" t="s">
        <v>170</v>
      </c>
    </row>
    <row r="142" spans="3:16" ht="51" x14ac:dyDescent="0.25">
      <c r="C142" s="24">
        <v>139</v>
      </c>
      <c r="D142" s="15" t="s">
        <v>23</v>
      </c>
      <c r="E142" s="4" t="s">
        <v>63</v>
      </c>
      <c r="F142" s="44" t="s">
        <v>435</v>
      </c>
      <c r="G142" s="16" t="s">
        <v>14</v>
      </c>
      <c r="H142" s="17">
        <v>3</v>
      </c>
      <c r="I142" s="18">
        <v>800</v>
      </c>
      <c r="J142" s="6">
        <f t="shared" si="2"/>
        <v>2400</v>
      </c>
      <c r="K142" s="15" t="s">
        <v>16</v>
      </c>
      <c r="L142" s="24" t="s">
        <v>10</v>
      </c>
      <c r="M142" s="24" t="s">
        <v>11</v>
      </c>
      <c r="N142" s="24"/>
      <c r="O142" s="24" t="s">
        <v>163</v>
      </c>
      <c r="P142" s="1" t="s">
        <v>170</v>
      </c>
    </row>
    <row r="143" spans="3:16" ht="51" x14ac:dyDescent="0.25">
      <c r="C143" s="24">
        <v>140</v>
      </c>
      <c r="D143" s="15" t="s">
        <v>23</v>
      </c>
      <c r="E143" s="4" t="s">
        <v>64</v>
      </c>
      <c r="F143" s="44" t="s">
        <v>435</v>
      </c>
      <c r="G143" s="16" t="s">
        <v>17</v>
      </c>
      <c r="H143" s="17">
        <v>2</v>
      </c>
      <c r="I143" s="18">
        <v>7500</v>
      </c>
      <c r="J143" s="6">
        <f t="shared" si="2"/>
        <v>15000</v>
      </c>
      <c r="K143" s="15" t="s">
        <v>16</v>
      </c>
      <c r="L143" s="24" t="s">
        <v>10</v>
      </c>
      <c r="M143" s="24" t="s">
        <v>11</v>
      </c>
      <c r="N143" s="24"/>
      <c r="O143" s="24" t="s">
        <v>163</v>
      </c>
      <c r="P143" s="1" t="s">
        <v>170</v>
      </c>
    </row>
    <row r="144" spans="3:16" ht="51" x14ac:dyDescent="0.25">
      <c r="C144" s="24">
        <v>141</v>
      </c>
      <c r="D144" s="15" t="s">
        <v>23</v>
      </c>
      <c r="E144" s="4" t="s">
        <v>65</v>
      </c>
      <c r="F144" s="44" t="s">
        <v>435</v>
      </c>
      <c r="G144" s="16" t="s">
        <v>17</v>
      </c>
      <c r="H144" s="17">
        <v>2</v>
      </c>
      <c r="I144" s="18">
        <v>7600</v>
      </c>
      <c r="J144" s="6">
        <f t="shared" si="2"/>
        <v>15200</v>
      </c>
      <c r="K144" s="15" t="s">
        <v>16</v>
      </c>
      <c r="L144" s="24" t="s">
        <v>10</v>
      </c>
      <c r="M144" s="24" t="s">
        <v>11</v>
      </c>
      <c r="N144" s="24"/>
      <c r="O144" s="24" t="s">
        <v>163</v>
      </c>
      <c r="P144" s="1" t="s">
        <v>170</v>
      </c>
    </row>
    <row r="145" spans="3:16" ht="51" x14ac:dyDescent="0.25">
      <c r="C145" s="24">
        <v>142</v>
      </c>
      <c r="D145" s="15" t="s">
        <v>23</v>
      </c>
      <c r="E145" s="4" t="s">
        <v>66</v>
      </c>
      <c r="F145" s="44" t="s">
        <v>435</v>
      </c>
      <c r="G145" s="16" t="s">
        <v>17</v>
      </c>
      <c r="H145" s="17">
        <v>5</v>
      </c>
      <c r="I145" s="18">
        <v>965</v>
      </c>
      <c r="J145" s="6">
        <f t="shared" si="2"/>
        <v>4825</v>
      </c>
      <c r="K145" s="15" t="s">
        <v>16</v>
      </c>
      <c r="L145" s="24" t="s">
        <v>10</v>
      </c>
      <c r="M145" s="24" t="s">
        <v>11</v>
      </c>
      <c r="N145" s="24"/>
      <c r="O145" s="24" t="s">
        <v>163</v>
      </c>
      <c r="P145" s="1" t="s">
        <v>170</v>
      </c>
    </row>
    <row r="146" spans="3:16" ht="51" x14ac:dyDescent="0.25">
      <c r="C146" s="24">
        <v>143</v>
      </c>
      <c r="D146" s="15" t="s">
        <v>23</v>
      </c>
      <c r="E146" s="4" t="s">
        <v>67</v>
      </c>
      <c r="F146" s="44" t="s">
        <v>435</v>
      </c>
      <c r="G146" s="16" t="s">
        <v>17</v>
      </c>
      <c r="H146" s="17">
        <v>5</v>
      </c>
      <c r="I146" s="18">
        <v>965</v>
      </c>
      <c r="J146" s="6">
        <f t="shared" si="2"/>
        <v>4825</v>
      </c>
      <c r="K146" s="15" t="s">
        <v>16</v>
      </c>
      <c r="L146" s="24" t="s">
        <v>10</v>
      </c>
      <c r="M146" s="24" t="s">
        <v>11</v>
      </c>
      <c r="N146" s="24"/>
      <c r="O146" s="24" t="s">
        <v>163</v>
      </c>
      <c r="P146" s="1" t="s">
        <v>170</v>
      </c>
    </row>
    <row r="147" spans="3:16" ht="51" x14ac:dyDescent="0.25">
      <c r="C147" s="24">
        <v>144</v>
      </c>
      <c r="D147" s="15" t="s">
        <v>23</v>
      </c>
      <c r="E147" s="4" t="s">
        <v>68</v>
      </c>
      <c r="F147" s="44" t="s">
        <v>435</v>
      </c>
      <c r="G147" s="16" t="s">
        <v>71</v>
      </c>
      <c r="H147" s="17">
        <v>1</v>
      </c>
      <c r="I147" s="18">
        <v>275</v>
      </c>
      <c r="J147" s="6">
        <f t="shared" si="2"/>
        <v>275</v>
      </c>
      <c r="K147" s="15" t="s">
        <v>16</v>
      </c>
      <c r="L147" s="24" t="s">
        <v>10</v>
      </c>
      <c r="M147" s="24" t="s">
        <v>11</v>
      </c>
      <c r="N147" s="24"/>
      <c r="O147" s="24" t="s">
        <v>163</v>
      </c>
      <c r="P147" s="1" t="s">
        <v>170</v>
      </c>
    </row>
    <row r="148" spans="3:16" ht="51" x14ac:dyDescent="0.25">
      <c r="C148" s="24">
        <v>145</v>
      </c>
      <c r="D148" s="15" t="s">
        <v>23</v>
      </c>
      <c r="E148" s="4" t="s">
        <v>446</v>
      </c>
      <c r="F148" s="44" t="s">
        <v>435</v>
      </c>
      <c r="G148" s="16" t="s">
        <v>17</v>
      </c>
      <c r="H148" s="17">
        <v>3</v>
      </c>
      <c r="I148" s="18">
        <v>13000</v>
      </c>
      <c r="J148" s="6">
        <f t="shared" si="2"/>
        <v>39000</v>
      </c>
      <c r="K148" s="15" t="s">
        <v>16</v>
      </c>
      <c r="L148" s="24" t="s">
        <v>10</v>
      </c>
      <c r="M148" s="24" t="s">
        <v>11</v>
      </c>
      <c r="N148" s="24"/>
      <c r="O148" s="24" t="s">
        <v>163</v>
      </c>
      <c r="P148" s="1" t="s">
        <v>170</v>
      </c>
    </row>
    <row r="149" spans="3:16" ht="51" x14ac:dyDescent="0.25">
      <c r="C149" s="24">
        <v>146</v>
      </c>
      <c r="D149" s="15" t="s">
        <v>23</v>
      </c>
      <c r="E149" s="4" t="s">
        <v>447</v>
      </c>
      <c r="F149" s="44" t="s">
        <v>457</v>
      </c>
      <c r="G149" s="16" t="s">
        <v>17</v>
      </c>
      <c r="H149" s="17">
        <v>1</v>
      </c>
      <c r="I149" s="18">
        <v>9500</v>
      </c>
      <c r="J149" s="6">
        <f t="shared" si="2"/>
        <v>9500</v>
      </c>
      <c r="K149" s="15" t="s">
        <v>16</v>
      </c>
      <c r="L149" s="24" t="s">
        <v>10</v>
      </c>
      <c r="M149" s="24" t="s">
        <v>11</v>
      </c>
      <c r="N149" s="24"/>
      <c r="O149" s="24" t="s">
        <v>163</v>
      </c>
      <c r="P149" s="1" t="s">
        <v>170</v>
      </c>
    </row>
    <row r="150" spans="3:16" ht="51" x14ac:dyDescent="0.25">
      <c r="C150" s="24">
        <v>147</v>
      </c>
      <c r="D150" s="15" t="s">
        <v>23</v>
      </c>
      <c r="E150" s="4" t="s">
        <v>448</v>
      </c>
      <c r="F150" s="44" t="s">
        <v>457</v>
      </c>
      <c r="G150" s="16" t="s">
        <v>14</v>
      </c>
      <c r="H150" s="17">
        <v>2</v>
      </c>
      <c r="I150" s="18">
        <v>4000</v>
      </c>
      <c r="J150" s="6">
        <f t="shared" si="2"/>
        <v>8000</v>
      </c>
      <c r="K150" s="15" t="s">
        <v>16</v>
      </c>
      <c r="L150" s="24" t="s">
        <v>10</v>
      </c>
      <c r="M150" s="24" t="s">
        <v>11</v>
      </c>
      <c r="N150" s="24"/>
      <c r="O150" s="24" t="s">
        <v>163</v>
      </c>
      <c r="P150" s="1" t="s">
        <v>170</v>
      </c>
    </row>
    <row r="151" spans="3:16" ht="51" x14ac:dyDescent="0.25">
      <c r="C151" s="24">
        <v>148</v>
      </c>
      <c r="D151" s="15" t="s">
        <v>23</v>
      </c>
      <c r="E151" s="4" t="s">
        <v>449</v>
      </c>
      <c r="F151" s="44" t="s">
        <v>457</v>
      </c>
      <c r="G151" s="16" t="s">
        <v>14</v>
      </c>
      <c r="H151" s="17">
        <v>2</v>
      </c>
      <c r="I151" s="18">
        <v>4000</v>
      </c>
      <c r="J151" s="6">
        <f t="shared" si="2"/>
        <v>8000</v>
      </c>
      <c r="K151" s="15" t="s">
        <v>16</v>
      </c>
      <c r="L151" s="24" t="s">
        <v>10</v>
      </c>
      <c r="M151" s="24" t="s">
        <v>11</v>
      </c>
      <c r="N151" s="24"/>
      <c r="O151" s="24" t="s">
        <v>163</v>
      </c>
      <c r="P151" s="1" t="s">
        <v>170</v>
      </c>
    </row>
    <row r="152" spans="3:16" ht="51" x14ac:dyDescent="0.25">
      <c r="C152" s="24">
        <v>149</v>
      </c>
      <c r="D152" s="15" t="s">
        <v>23</v>
      </c>
      <c r="E152" s="4" t="s">
        <v>450</v>
      </c>
      <c r="F152" s="44" t="s">
        <v>457</v>
      </c>
      <c r="G152" s="16" t="s">
        <v>14</v>
      </c>
      <c r="H152" s="17">
        <v>2</v>
      </c>
      <c r="I152" s="18">
        <v>2100</v>
      </c>
      <c r="J152" s="6">
        <f t="shared" si="2"/>
        <v>4200</v>
      </c>
      <c r="K152" s="15" t="s">
        <v>16</v>
      </c>
      <c r="L152" s="24" t="s">
        <v>10</v>
      </c>
      <c r="M152" s="24" t="s">
        <v>11</v>
      </c>
      <c r="N152" s="24"/>
      <c r="O152" s="24" t="s">
        <v>163</v>
      </c>
      <c r="P152" s="1" t="s">
        <v>170</v>
      </c>
    </row>
    <row r="153" spans="3:16" ht="51" x14ac:dyDescent="0.25">
      <c r="C153" s="24">
        <v>150</v>
      </c>
      <c r="D153" s="15" t="s">
        <v>23</v>
      </c>
      <c r="E153" s="4" t="s">
        <v>451</v>
      </c>
      <c r="F153" s="44" t="s">
        <v>435</v>
      </c>
      <c r="G153" s="16" t="s">
        <v>14</v>
      </c>
      <c r="H153" s="17">
        <v>2</v>
      </c>
      <c r="I153" s="18">
        <v>10000</v>
      </c>
      <c r="J153" s="6">
        <f t="shared" si="2"/>
        <v>20000</v>
      </c>
      <c r="K153" s="15" t="s">
        <v>16</v>
      </c>
      <c r="L153" s="24" t="s">
        <v>10</v>
      </c>
      <c r="M153" s="24" t="s">
        <v>11</v>
      </c>
      <c r="N153" s="24"/>
      <c r="O153" s="24" t="s">
        <v>163</v>
      </c>
      <c r="P153" s="1" t="s">
        <v>170</v>
      </c>
    </row>
    <row r="154" spans="3:16" ht="51" x14ac:dyDescent="0.25">
      <c r="C154" s="24">
        <v>151</v>
      </c>
      <c r="D154" s="15" t="s">
        <v>23</v>
      </c>
      <c r="E154" s="4" t="s">
        <v>452</v>
      </c>
      <c r="F154" s="44" t="s">
        <v>456</v>
      </c>
      <c r="G154" s="16" t="s">
        <v>17</v>
      </c>
      <c r="H154" s="17">
        <v>2</v>
      </c>
      <c r="I154" s="18">
        <v>6780</v>
      </c>
      <c r="J154" s="6">
        <f t="shared" si="2"/>
        <v>13560</v>
      </c>
      <c r="K154" s="15" t="s">
        <v>16</v>
      </c>
      <c r="L154" s="24" t="s">
        <v>10</v>
      </c>
      <c r="M154" s="24" t="s">
        <v>11</v>
      </c>
      <c r="N154" s="24"/>
      <c r="O154" s="24" t="s">
        <v>163</v>
      </c>
      <c r="P154" s="1" t="s">
        <v>170</v>
      </c>
    </row>
    <row r="155" spans="3:16" ht="51" x14ac:dyDescent="0.25">
      <c r="C155" s="24">
        <v>152</v>
      </c>
      <c r="D155" s="15" t="s">
        <v>23</v>
      </c>
      <c r="E155" s="4" t="s">
        <v>69</v>
      </c>
      <c r="F155" s="44" t="s">
        <v>456</v>
      </c>
      <c r="G155" s="16" t="s">
        <v>17</v>
      </c>
      <c r="H155" s="17">
        <v>2</v>
      </c>
      <c r="I155" s="18">
        <v>8782</v>
      </c>
      <c r="J155" s="6">
        <f t="shared" si="2"/>
        <v>17564</v>
      </c>
      <c r="K155" s="15" t="s">
        <v>16</v>
      </c>
      <c r="L155" s="24" t="s">
        <v>10</v>
      </c>
      <c r="M155" s="24" t="s">
        <v>11</v>
      </c>
      <c r="N155" s="24"/>
      <c r="O155" s="24" t="s">
        <v>163</v>
      </c>
      <c r="P155" s="1" t="s">
        <v>170</v>
      </c>
    </row>
    <row r="156" spans="3:16" ht="51" x14ac:dyDescent="0.25">
      <c r="C156" s="24">
        <v>153</v>
      </c>
      <c r="D156" s="15" t="s">
        <v>23</v>
      </c>
      <c r="E156" s="4" t="s">
        <v>70</v>
      </c>
      <c r="F156" s="44" t="s">
        <v>456</v>
      </c>
      <c r="G156" s="16" t="s">
        <v>17</v>
      </c>
      <c r="H156" s="17">
        <v>2</v>
      </c>
      <c r="I156" s="18">
        <v>11148</v>
      </c>
      <c r="J156" s="6">
        <f t="shared" si="2"/>
        <v>22296</v>
      </c>
      <c r="K156" s="15" t="s">
        <v>16</v>
      </c>
      <c r="L156" s="24" t="s">
        <v>10</v>
      </c>
      <c r="M156" s="24" t="s">
        <v>11</v>
      </c>
      <c r="N156" s="24"/>
      <c r="O156" s="24" t="s">
        <v>163</v>
      </c>
      <c r="P156" s="1" t="s">
        <v>170</v>
      </c>
    </row>
    <row r="157" spans="3:16" ht="51" x14ac:dyDescent="0.25">
      <c r="C157" s="24">
        <v>154</v>
      </c>
      <c r="D157" s="15" t="s">
        <v>23</v>
      </c>
      <c r="E157" s="4" t="s">
        <v>453</v>
      </c>
      <c r="F157" s="44" t="s">
        <v>456</v>
      </c>
      <c r="G157" s="16" t="s">
        <v>17</v>
      </c>
      <c r="H157" s="17">
        <v>1</v>
      </c>
      <c r="I157" s="18">
        <v>93349</v>
      </c>
      <c r="J157" s="6">
        <f t="shared" si="2"/>
        <v>93349</v>
      </c>
      <c r="K157" s="15" t="s">
        <v>16</v>
      </c>
      <c r="L157" s="24" t="s">
        <v>10</v>
      </c>
      <c r="M157" s="24" t="s">
        <v>11</v>
      </c>
      <c r="N157" s="24"/>
      <c r="O157" s="24" t="s">
        <v>163</v>
      </c>
      <c r="P157" s="1" t="s">
        <v>170</v>
      </c>
    </row>
    <row r="158" spans="3:16" ht="51" x14ac:dyDescent="0.25">
      <c r="C158" s="24">
        <v>155</v>
      </c>
      <c r="D158" s="15" t="s">
        <v>23</v>
      </c>
      <c r="E158" s="4" t="s">
        <v>454</v>
      </c>
      <c r="F158" s="44" t="s">
        <v>456</v>
      </c>
      <c r="G158" s="16" t="s">
        <v>72</v>
      </c>
      <c r="H158" s="17">
        <v>10</v>
      </c>
      <c r="I158" s="18">
        <v>1984</v>
      </c>
      <c r="J158" s="6">
        <f t="shared" si="2"/>
        <v>19840</v>
      </c>
      <c r="K158" s="15" t="s">
        <v>16</v>
      </c>
      <c r="L158" s="24" t="s">
        <v>10</v>
      </c>
      <c r="M158" s="24" t="s">
        <v>11</v>
      </c>
      <c r="N158" s="24"/>
      <c r="O158" s="24" t="s">
        <v>163</v>
      </c>
      <c r="P158" s="1" t="s">
        <v>170</v>
      </c>
    </row>
    <row r="159" spans="3:16" ht="51" x14ac:dyDescent="0.25">
      <c r="C159" s="24">
        <v>156</v>
      </c>
      <c r="D159" s="15" t="s">
        <v>23</v>
      </c>
      <c r="E159" s="4" t="s">
        <v>455</v>
      </c>
      <c r="F159" s="44" t="s">
        <v>456</v>
      </c>
      <c r="G159" s="16" t="s">
        <v>72</v>
      </c>
      <c r="H159" s="17">
        <v>10</v>
      </c>
      <c r="I159" s="18">
        <v>3540</v>
      </c>
      <c r="J159" s="6">
        <f t="shared" si="2"/>
        <v>35400</v>
      </c>
      <c r="K159" s="15" t="s">
        <v>16</v>
      </c>
      <c r="L159" s="24" t="s">
        <v>10</v>
      </c>
      <c r="M159" s="24" t="s">
        <v>11</v>
      </c>
      <c r="N159" s="24"/>
      <c r="O159" s="24" t="s">
        <v>163</v>
      </c>
      <c r="P159" s="1" t="s">
        <v>170</v>
      </c>
    </row>
    <row r="160" spans="3:16" ht="51" x14ac:dyDescent="0.25">
      <c r="C160" s="24">
        <v>157</v>
      </c>
      <c r="D160" s="15" t="s">
        <v>57</v>
      </c>
      <c r="E160" s="16" t="s">
        <v>48</v>
      </c>
      <c r="F160" s="44" t="s">
        <v>281</v>
      </c>
      <c r="G160" s="16" t="s">
        <v>49</v>
      </c>
      <c r="H160" s="17">
        <v>20000</v>
      </c>
      <c r="I160" s="18">
        <v>20.440000000000001</v>
      </c>
      <c r="J160" s="6">
        <f t="shared" si="2"/>
        <v>408800</v>
      </c>
      <c r="K160" s="15" t="s">
        <v>16</v>
      </c>
      <c r="L160" s="24" t="s">
        <v>10</v>
      </c>
      <c r="M160" s="24" t="s">
        <v>11</v>
      </c>
      <c r="N160" s="24"/>
      <c r="O160" s="24" t="s">
        <v>163</v>
      </c>
      <c r="P160" s="1" t="s">
        <v>170</v>
      </c>
    </row>
    <row r="161" spans="3:16" ht="51" x14ac:dyDescent="0.25">
      <c r="C161" s="24">
        <v>158</v>
      </c>
      <c r="D161" s="15" t="s">
        <v>57</v>
      </c>
      <c r="E161" s="16" t="s">
        <v>50</v>
      </c>
      <c r="F161" s="44" t="s">
        <v>281</v>
      </c>
      <c r="G161" s="16" t="s">
        <v>51</v>
      </c>
      <c r="H161" s="17">
        <v>20</v>
      </c>
      <c r="I161" s="18">
        <v>5693</v>
      </c>
      <c r="J161" s="6">
        <f t="shared" si="2"/>
        <v>113860</v>
      </c>
      <c r="K161" s="15" t="s">
        <v>16</v>
      </c>
      <c r="L161" s="24" t="s">
        <v>10</v>
      </c>
      <c r="M161" s="24" t="s">
        <v>11</v>
      </c>
      <c r="N161" s="24"/>
      <c r="O161" s="24" t="s">
        <v>163</v>
      </c>
      <c r="P161" s="1" t="s">
        <v>170</v>
      </c>
    </row>
    <row r="162" spans="3:16" ht="51" x14ac:dyDescent="0.25">
      <c r="C162" s="24">
        <v>159</v>
      </c>
      <c r="D162" s="15" t="s">
        <v>57</v>
      </c>
      <c r="E162" s="16" t="s">
        <v>52</v>
      </c>
      <c r="F162" s="44" t="s">
        <v>281</v>
      </c>
      <c r="G162" s="16" t="s">
        <v>53</v>
      </c>
      <c r="H162" s="17">
        <v>400</v>
      </c>
      <c r="I162" s="18">
        <v>161.31</v>
      </c>
      <c r="J162" s="6">
        <f t="shared" si="2"/>
        <v>64524</v>
      </c>
      <c r="K162" s="15" t="s">
        <v>16</v>
      </c>
      <c r="L162" s="24" t="s">
        <v>10</v>
      </c>
      <c r="M162" s="24" t="s">
        <v>11</v>
      </c>
      <c r="N162" s="24"/>
      <c r="O162" s="24" t="s">
        <v>163</v>
      </c>
      <c r="P162" s="1" t="s">
        <v>170</v>
      </c>
    </row>
    <row r="163" spans="3:16" ht="51" x14ac:dyDescent="0.25">
      <c r="C163" s="24">
        <v>160</v>
      </c>
      <c r="D163" s="15" t="s">
        <v>57</v>
      </c>
      <c r="E163" s="16" t="s">
        <v>60</v>
      </c>
      <c r="F163" s="44" t="s">
        <v>281</v>
      </c>
      <c r="G163" s="16" t="s">
        <v>55</v>
      </c>
      <c r="H163" s="17">
        <v>4</v>
      </c>
      <c r="I163" s="18">
        <v>150000</v>
      </c>
      <c r="J163" s="6">
        <f t="shared" si="2"/>
        <v>600000</v>
      </c>
      <c r="K163" s="15" t="s">
        <v>16</v>
      </c>
      <c r="L163" s="24" t="s">
        <v>10</v>
      </c>
      <c r="M163" s="24" t="s">
        <v>11</v>
      </c>
      <c r="N163" s="24"/>
      <c r="O163" s="24" t="s">
        <v>163</v>
      </c>
      <c r="P163" s="1" t="s">
        <v>170</v>
      </c>
    </row>
    <row r="164" spans="3:16" ht="51" x14ac:dyDescent="0.25">
      <c r="C164" s="24">
        <v>161</v>
      </c>
      <c r="D164" s="15" t="s">
        <v>46</v>
      </c>
      <c r="E164" s="16" t="s">
        <v>165</v>
      </c>
      <c r="F164" s="44" t="s">
        <v>281</v>
      </c>
      <c r="G164" s="16" t="s">
        <v>18</v>
      </c>
      <c r="H164" s="17">
        <v>185</v>
      </c>
      <c r="I164" s="18">
        <v>7846.3</v>
      </c>
      <c r="J164" s="6">
        <f t="shared" si="2"/>
        <v>1451565.5</v>
      </c>
      <c r="K164" s="15" t="s">
        <v>16</v>
      </c>
      <c r="L164" s="24" t="s">
        <v>10</v>
      </c>
      <c r="M164" s="24" t="s">
        <v>11</v>
      </c>
      <c r="N164" s="24"/>
      <c r="O164" s="24" t="s">
        <v>163</v>
      </c>
      <c r="P164" s="1" t="s">
        <v>170</v>
      </c>
    </row>
    <row r="165" spans="3:16" ht="51" x14ac:dyDescent="0.25">
      <c r="C165" s="24">
        <v>162</v>
      </c>
      <c r="D165" s="15" t="s">
        <v>162</v>
      </c>
      <c r="E165" s="16" t="s">
        <v>74</v>
      </c>
      <c r="F165" s="44" t="s">
        <v>281</v>
      </c>
      <c r="G165" s="16" t="s">
        <v>18</v>
      </c>
      <c r="H165" s="17">
        <v>1</v>
      </c>
      <c r="I165" s="18">
        <v>1584000</v>
      </c>
      <c r="J165" s="6">
        <f t="shared" si="2"/>
        <v>1584000</v>
      </c>
      <c r="K165" s="15" t="s">
        <v>16</v>
      </c>
      <c r="L165" s="24" t="s">
        <v>10</v>
      </c>
      <c r="M165" s="24" t="s">
        <v>11</v>
      </c>
      <c r="N165" s="24"/>
      <c r="O165" s="24" t="s">
        <v>163</v>
      </c>
      <c r="P165" s="1" t="s">
        <v>170</v>
      </c>
    </row>
    <row r="166" spans="3:16" ht="51" x14ac:dyDescent="0.25">
      <c r="C166" s="24">
        <v>163</v>
      </c>
      <c r="D166" s="15" t="s">
        <v>162</v>
      </c>
      <c r="E166" s="16" t="s">
        <v>75</v>
      </c>
      <c r="F166" s="44" t="s">
        <v>281</v>
      </c>
      <c r="G166" s="16" t="s">
        <v>73</v>
      </c>
      <c r="H166" s="17">
        <v>10</v>
      </c>
      <c r="I166" s="18">
        <v>2100</v>
      </c>
      <c r="J166" s="6">
        <f t="shared" si="2"/>
        <v>21000</v>
      </c>
      <c r="K166" s="15" t="s">
        <v>16</v>
      </c>
      <c r="L166" s="24" t="s">
        <v>10</v>
      </c>
      <c r="M166" s="24" t="s">
        <v>11</v>
      </c>
      <c r="N166" s="24"/>
      <c r="O166" s="24" t="s">
        <v>163</v>
      </c>
      <c r="P166" s="1" t="s">
        <v>170</v>
      </c>
    </row>
    <row r="167" spans="3:16" ht="51" x14ac:dyDescent="0.25">
      <c r="C167" s="24">
        <v>164</v>
      </c>
      <c r="D167" s="15" t="s">
        <v>162</v>
      </c>
      <c r="E167" s="16" t="s">
        <v>76</v>
      </c>
      <c r="F167" s="44" t="s">
        <v>281</v>
      </c>
      <c r="G167" s="16" t="s">
        <v>73</v>
      </c>
      <c r="H167" s="17">
        <v>100</v>
      </c>
      <c r="I167" s="18">
        <v>2100</v>
      </c>
      <c r="J167" s="6">
        <f t="shared" si="2"/>
        <v>210000</v>
      </c>
      <c r="K167" s="15" t="s">
        <v>16</v>
      </c>
      <c r="L167" s="24" t="s">
        <v>10</v>
      </c>
      <c r="M167" s="24" t="s">
        <v>11</v>
      </c>
      <c r="N167" s="24"/>
      <c r="O167" s="24" t="s">
        <v>163</v>
      </c>
      <c r="P167" s="1" t="s">
        <v>170</v>
      </c>
    </row>
    <row r="168" spans="3:16" ht="63.75" x14ac:dyDescent="0.25">
      <c r="C168" s="24">
        <v>165</v>
      </c>
      <c r="D168" s="15" t="s">
        <v>23</v>
      </c>
      <c r="E168" s="16" t="s">
        <v>466</v>
      </c>
      <c r="F168" s="20" t="s">
        <v>468</v>
      </c>
      <c r="G168" s="4" t="s">
        <v>28</v>
      </c>
      <c r="H168" s="5">
        <v>1</v>
      </c>
      <c r="I168" s="46">
        <v>596250</v>
      </c>
      <c r="J168" s="6">
        <f t="shared" si="2"/>
        <v>596250</v>
      </c>
      <c r="K168" s="15" t="s">
        <v>16</v>
      </c>
      <c r="L168" s="24" t="s">
        <v>10</v>
      </c>
      <c r="M168" s="24" t="s">
        <v>11</v>
      </c>
      <c r="N168" s="24"/>
      <c r="O168" s="24" t="s">
        <v>166</v>
      </c>
      <c r="P168" s="1" t="s">
        <v>171</v>
      </c>
    </row>
    <row r="169" spans="3:16" ht="63.75" x14ac:dyDescent="0.25">
      <c r="C169" s="24">
        <v>166</v>
      </c>
      <c r="D169" s="15" t="s">
        <v>23</v>
      </c>
      <c r="E169" s="24" t="s">
        <v>467</v>
      </c>
      <c r="F169" s="20" t="s">
        <v>469</v>
      </c>
      <c r="G169" s="4" t="s">
        <v>15</v>
      </c>
      <c r="H169" s="5">
        <v>1</v>
      </c>
      <c r="I169" s="25" t="s">
        <v>470</v>
      </c>
      <c r="J169" s="6">
        <v>233118</v>
      </c>
      <c r="K169" s="15" t="s">
        <v>16</v>
      </c>
      <c r="L169" s="24" t="s">
        <v>10</v>
      </c>
      <c r="M169" s="24" t="s">
        <v>11</v>
      </c>
      <c r="N169" s="24"/>
      <c r="O169" s="24" t="s">
        <v>166</v>
      </c>
      <c r="P169" s="1" t="s">
        <v>171</v>
      </c>
    </row>
    <row r="170" spans="3:16" ht="63.75" x14ac:dyDescent="0.25">
      <c r="C170" s="24">
        <v>167</v>
      </c>
      <c r="D170" s="15" t="s">
        <v>209</v>
      </c>
      <c r="E170" s="24" t="s">
        <v>208</v>
      </c>
      <c r="F170" s="20" t="s">
        <v>430</v>
      </c>
      <c r="G170" s="4" t="s">
        <v>15</v>
      </c>
      <c r="H170" s="5">
        <v>1</v>
      </c>
      <c r="I170" s="47">
        <v>20071</v>
      </c>
      <c r="J170" s="6">
        <f t="shared" si="2"/>
        <v>20071</v>
      </c>
      <c r="K170" s="15" t="s">
        <v>16</v>
      </c>
      <c r="L170" s="24" t="s">
        <v>10</v>
      </c>
      <c r="M170" s="24" t="s">
        <v>11</v>
      </c>
      <c r="N170" s="24"/>
      <c r="O170" s="24" t="s">
        <v>166</v>
      </c>
      <c r="P170" s="1" t="s">
        <v>171</v>
      </c>
    </row>
    <row r="171" spans="3:16" ht="63.75" x14ac:dyDescent="0.25">
      <c r="C171" s="24">
        <v>168</v>
      </c>
      <c r="D171" s="15" t="s">
        <v>57</v>
      </c>
      <c r="E171" s="29" t="s">
        <v>48</v>
      </c>
      <c r="F171" s="44" t="s">
        <v>281</v>
      </c>
      <c r="G171" s="16" t="s">
        <v>49</v>
      </c>
      <c r="H171" s="42">
        <v>54149.555999999997</v>
      </c>
      <c r="I171" s="18">
        <v>20.440000000000001</v>
      </c>
      <c r="J171" s="6">
        <f t="shared" si="2"/>
        <v>1106816.9246400001</v>
      </c>
      <c r="K171" s="15" t="s">
        <v>16</v>
      </c>
      <c r="L171" s="24" t="s">
        <v>10</v>
      </c>
      <c r="M171" s="24" t="s">
        <v>11</v>
      </c>
      <c r="N171" s="24"/>
      <c r="O171" s="24" t="s">
        <v>166</v>
      </c>
      <c r="P171" s="1" t="s">
        <v>171</v>
      </c>
    </row>
    <row r="172" spans="3:16" ht="63.75" x14ac:dyDescent="0.25">
      <c r="C172" s="24">
        <v>169</v>
      </c>
      <c r="D172" s="15" t="s">
        <v>57</v>
      </c>
      <c r="E172" s="29" t="s">
        <v>52</v>
      </c>
      <c r="F172" s="44" t="s">
        <v>281</v>
      </c>
      <c r="G172" s="16" t="s">
        <v>53</v>
      </c>
      <c r="H172" s="42">
        <v>3370</v>
      </c>
      <c r="I172" s="18">
        <v>161.31</v>
      </c>
      <c r="J172" s="6">
        <f t="shared" si="2"/>
        <v>543614.69999999995</v>
      </c>
      <c r="K172" s="15" t="s">
        <v>16</v>
      </c>
      <c r="L172" s="24" t="s">
        <v>10</v>
      </c>
      <c r="M172" s="24" t="s">
        <v>11</v>
      </c>
      <c r="N172" s="24"/>
      <c r="O172" s="24" t="s">
        <v>166</v>
      </c>
      <c r="P172" s="1" t="s">
        <v>171</v>
      </c>
    </row>
    <row r="173" spans="3:16" ht="63.75" x14ac:dyDescent="0.25">
      <c r="C173" s="24">
        <v>170</v>
      </c>
      <c r="D173" s="15" t="s">
        <v>57</v>
      </c>
      <c r="E173" s="30" t="s">
        <v>54</v>
      </c>
      <c r="F173" s="44" t="s">
        <v>281</v>
      </c>
      <c r="G173" s="16" t="s">
        <v>18</v>
      </c>
      <c r="H173" s="42">
        <v>6</v>
      </c>
      <c r="I173" s="18">
        <v>130642</v>
      </c>
      <c r="J173" s="6">
        <f t="shared" si="2"/>
        <v>783852</v>
      </c>
      <c r="K173" s="15" t="s">
        <v>16</v>
      </c>
      <c r="L173" s="24" t="s">
        <v>10</v>
      </c>
      <c r="M173" s="24" t="s">
        <v>11</v>
      </c>
      <c r="N173" s="24"/>
      <c r="O173" s="24" t="s">
        <v>166</v>
      </c>
      <c r="P173" s="1" t="s">
        <v>171</v>
      </c>
    </row>
    <row r="174" spans="3:16" ht="63.75" x14ac:dyDescent="0.25">
      <c r="C174" s="24">
        <v>171</v>
      </c>
      <c r="D174" s="15" t="s">
        <v>57</v>
      </c>
      <c r="E174" s="30" t="s">
        <v>56</v>
      </c>
      <c r="F174" s="44" t="s">
        <v>281</v>
      </c>
      <c r="G174" s="16" t="s">
        <v>18</v>
      </c>
      <c r="H174" s="42">
        <v>4</v>
      </c>
      <c r="I174" s="18">
        <v>150000</v>
      </c>
      <c r="J174" s="6">
        <f t="shared" si="2"/>
        <v>600000</v>
      </c>
      <c r="K174" s="15" t="s">
        <v>16</v>
      </c>
      <c r="L174" s="24" t="s">
        <v>10</v>
      </c>
      <c r="M174" s="24" t="s">
        <v>11</v>
      </c>
      <c r="N174" s="24"/>
      <c r="O174" s="24" t="s">
        <v>166</v>
      </c>
      <c r="P174" s="1" t="s">
        <v>171</v>
      </c>
    </row>
    <row r="175" spans="3:16" ht="63.75" x14ac:dyDescent="0.25">
      <c r="C175" s="24">
        <v>172</v>
      </c>
      <c r="D175" s="15" t="s">
        <v>162</v>
      </c>
      <c r="E175" s="59" t="s">
        <v>172</v>
      </c>
      <c r="F175" s="44" t="s">
        <v>281</v>
      </c>
      <c r="G175" s="16" t="s">
        <v>18</v>
      </c>
      <c r="H175" s="42">
        <v>2</v>
      </c>
      <c r="I175" s="18">
        <v>400000</v>
      </c>
      <c r="J175" s="6">
        <f t="shared" si="2"/>
        <v>800000</v>
      </c>
      <c r="K175" s="15" t="s">
        <v>16</v>
      </c>
      <c r="L175" s="24" t="s">
        <v>10</v>
      </c>
      <c r="M175" s="24" t="s">
        <v>11</v>
      </c>
      <c r="N175" s="24"/>
      <c r="O175" s="24" t="s">
        <v>166</v>
      </c>
      <c r="P175" s="1" t="s">
        <v>171</v>
      </c>
    </row>
    <row r="176" spans="3:16" ht="114.75" x14ac:dyDescent="0.25">
      <c r="C176" s="24">
        <v>173</v>
      </c>
      <c r="D176" s="15" t="s">
        <v>46</v>
      </c>
      <c r="E176" s="48" t="s">
        <v>173</v>
      </c>
      <c r="F176" s="44" t="s">
        <v>462</v>
      </c>
      <c r="G176" s="20" t="s">
        <v>174</v>
      </c>
      <c r="H176" s="20">
        <v>9</v>
      </c>
      <c r="I176" s="49">
        <v>64311</v>
      </c>
      <c r="J176" s="6">
        <f t="shared" si="2"/>
        <v>578799</v>
      </c>
      <c r="K176" s="15" t="s">
        <v>16</v>
      </c>
      <c r="L176" s="24" t="s">
        <v>10</v>
      </c>
      <c r="M176" s="24" t="s">
        <v>11</v>
      </c>
      <c r="N176" s="24"/>
      <c r="O176" s="24" t="s">
        <v>166</v>
      </c>
      <c r="P176" s="1" t="s">
        <v>171</v>
      </c>
    </row>
    <row r="177" spans="3:16" ht="76.5" x14ac:dyDescent="0.25">
      <c r="C177" s="24">
        <v>174</v>
      </c>
      <c r="D177" s="15" t="s">
        <v>23</v>
      </c>
      <c r="E177" s="7" t="s">
        <v>175</v>
      </c>
      <c r="F177" s="15" t="s">
        <v>480</v>
      </c>
      <c r="G177" s="16" t="s">
        <v>14</v>
      </c>
      <c r="H177" s="4">
        <v>1</v>
      </c>
      <c r="I177" s="18">
        <v>17820</v>
      </c>
      <c r="J177" s="6">
        <f t="shared" si="2"/>
        <v>17820</v>
      </c>
      <c r="K177" s="15" t="s">
        <v>16</v>
      </c>
      <c r="L177" s="24" t="s">
        <v>10</v>
      </c>
      <c r="M177" s="24" t="s">
        <v>11</v>
      </c>
      <c r="N177" s="24"/>
      <c r="O177" s="24" t="s">
        <v>181</v>
      </c>
      <c r="P177" s="1" t="s">
        <v>182</v>
      </c>
    </row>
    <row r="178" spans="3:16" ht="76.5" x14ac:dyDescent="0.25">
      <c r="C178" s="24">
        <v>175</v>
      </c>
      <c r="D178" s="15" t="s">
        <v>23</v>
      </c>
      <c r="E178" s="7" t="s">
        <v>176</v>
      </c>
      <c r="F178" s="15" t="s">
        <v>480</v>
      </c>
      <c r="G178" s="16" t="s">
        <v>28</v>
      </c>
      <c r="H178" s="7">
        <v>3</v>
      </c>
      <c r="I178" s="18">
        <v>34210</v>
      </c>
      <c r="J178" s="6">
        <f t="shared" si="2"/>
        <v>102630</v>
      </c>
      <c r="K178" s="15" t="s">
        <v>16</v>
      </c>
      <c r="L178" s="24" t="s">
        <v>10</v>
      </c>
      <c r="M178" s="24" t="s">
        <v>11</v>
      </c>
      <c r="N178" s="24"/>
      <c r="O178" s="24" t="s">
        <v>181</v>
      </c>
      <c r="P178" s="1" t="s">
        <v>182</v>
      </c>
    </row>
    <row r="179" spans="3:16" ht="76.5" x14ac:dyDescent="0.25">
      <c r="C179" s="24">
        <v>176</v>
      </c>
      <c r="D179" s="15" t="s">
        <v>23</v>
      </c>
      <c r="E179" s="7" t="s">
        <v>177</v>
      </c>
      <c r="F179" s="15" t="s">
        <v>480</v>
      </c>
      <c r="G179" s="16" t="s">
        <v>14</v>
      </c>
      <c r="H179" s="7">
        <v>1</v>
      </c>
      <c r="I179" s="18">
        <v>38170</v>
      </c>
      <c r="J179" s="6">
        <f t="shared" si="2"/>
        <v>38170</v>
      </c>
      <c r="K179" s="15" t="s">
        <v>16</v>
      </c>
      <c r="L179" s="24" t="s">
        <v>10</v>
      </c>
      <c r="M179" s="24" t="s">
        <v>11</v>
      </c>
      <c r="N179" s="24"/>
      <c r="O179" s="24" t="s">
        <v>181</v>
      </c>
      <c r="P179" s="1" t="s">
        <v>182</v>
      </c>
    </row>
    <row r="180" spans="3:16" ht="76.5" x14ac:dyDescent="0.25">
      <c r="C180" s="24">
        <v>177</v>
      </c>
      <c r="D180" s="15" t="s">
        <v>23</v>
      </c>
      <c r="E180" s="7" t="s">
        <v>178</v>
      </c>
      <c r="F180" s="15" t="s">
        <v>480</v>
      </c>
      <c r="G180" s="16" t="s">
        <v>14</v>
      </c>
      <c r="H180" s="16">
        <v>1</v>
      </c>
      <c r="I180" s="18">
        <v>200200</v>
      </c>
      <c r="J180" s="6">
        <f t="shared" si="2"/>
        <v>200200</v>
      </c>
      <c r="K180" s="15" t="s">
        <v>16</v>
      </c>
      <c r="L180" s="24" t="s">
        <v>10</v>
      </c>
      <c r="M180" s="24" t="s">
        <v>11</v>
      </c>
      <c r="N180" s="24"/>
      <c r="O180" s="24" t="s">
        <v>181</v>
      </c>
      <c r="P180" s="1" t="s">
        <v>182</v>
      </c>
    </row>
    <row r="181" spans="3:16" ht="76.5" x14ac:dyDescent="0.25">
      <c r="C181" s="24">
        <v>178</v>
      </c>
      <c r="D181" s="15" t="s">
        <v>23</v>
      </c>
      <c r="E181" s="15" t="s">
        <v>179</v>
      </c>
      <c r="F181" s="15" t="s">
        <v>480</v>
      </c>
      <c r="G181" s="16" t="s">
        <v>17</v>
      </c>
      <c r="H181" s="4">
        <v>1</v>
      </c>
      <c r="I181" s="18">
        <v>53452</v>
      </c>
      <c r="J181" s="6">
        <f t="shared" si="2"/>
        <v>53452</v>
      </c>
      <c r="K181" s="15" t="s">
        <v>16</v>
      </c>
      <c r="L181" s="24" t="s">
        <v>10</v>
      </c>
      <c r="M181" s="24" t="s">
        <v>11</v>
      </c>
      <c r="N181" s="24"/>
      <c r="O181" s="24" t="s">
        <v>181</v>
      </c>
      <c r="P181" s="1" t="s">
        <v>182</v>
      </c>
    </row>
    <row r="182" spans="3:16" ht="76.5" x14ac:dyDescent="0.25">
      <c r="C182" s="24">
        <v>179</v>
      </c>
      <c r="D182" s="15" t="s">
        <v>23</v>
      </c>
      <c r="E182" s="16" t="s">
        <v>180</v>
      </c>
      <c r="F182" s="15" t="s">
        <v>480</v>
      </c>
      <c r="G182" s="16" t="s">
        <v>15</v>
      </c>
      <c r="H182" s="4">
        <v>2</v>
      </c>
      <c r="I182" s="18">
        <v>21389</v>
      </c>
      <c r="J182" s="6">
        <f t="shared" si="2"/>
        <v>42778</v>
      </c>
      <c r="K182" s="15" t="s">
        <v>16</v>
      </c>
      <c r="L182" s="24" t="s">
        <v>10</v>
      </c>
      <c r="M182" s="24" t="s">
        <v>11</v>
      </c>
      <c r="N182" s="24"/>
      <c r="O182" s="24" t="s">
        <v>181</v>
      </c>
      <c r="P182" s="1" t="s">
        <v>182</v>
      </c>
    </row>
    <row r="183" spans="3:16" ht="76.5" x14ac:dyDescent="0.25">
      <c r="C183" s="24">
        <v>180</v>
      </c>
      <c r="D183" s="15" t="s">
        <v>46</v>
      </c>
      <c r="E183" s="16" t="s">
        <v>183</v>
      </c>
      <c r="F183" s="44" t="s">
        <v>462</v>
      </c>
      <c r="G183" s="16" t="s">
        <v>15</v>
      </c>
      <c r="H183" s="16">
        <v>2</v>
      </c>
      <c r="I183" s="18">
        <v>484148</v>
      </c>
      <c r="J183" s="6">
        <f t="shared" si="2"/>
        <v>968296</v>
      </c>
      <c r="K183" s="15" t="s">
        <v>16</v>
      </c>
      <c r="L183" s="24" t="s">
        <v>10</v>
      </c>
      <c r="M183" s="24" t="s">
        <v>11</v>
      </c>
      <c r="N183" s="24"/>
      <c r="O183" s="24" t="s">
        <v>181</v>
      </c>
      <c r="P183" s="1" t="s">
        <v>182</v>
      </c>
    </row>
    <row r="184" spans="3:16" ht="76.5" x14ac:dyDescent="0.25">
      <c r="C184" s="24">
        <v>181</v>
      </c>
      <c r="D184" s="15" t="s">
        <v>46</v>
      </c>
      <c r="E184" s="16" t="s">
        <v>184</v>
      </c>
      <c r="F184" s="44" t="s">
        <v>462</v>
      </c>
      <c r="G184" s="16" t="s">
        <v>18</v>
      </c>
      <c r="H184" s="16">
        <v>1</v>
      </c>
      <c r="I184" s="18">
        <v>164569.53400000001</v>
      </c>
      <c r="J184" s="6">
        <f t="shared" si="2"/>
        <v>164569.53400000001</v>
      </c>
      <c r="K184" s="15" t="s">
        <v>16</v>
      </c>
      <c r="L184" s="24" t="s">
        <v>10</v>
      </c>
      <c r="M184" s="24" t="s">
        <v>11</v>
      </c>
      <c r="N184" s="24"/>
      <c r="O184" s="24" t="s">
        <v>181</v>
      </c>
      <c r="P184" s="1" t="s">
        <v>182</v>
      </c>
    </row>
    <row r="185" spans="3:16" ht="76.5" x14ac:dyDescent="0.25">
      <c r="C185" s="24">
        <v>182</v>
      </c>
      <c r="D185" s="15" t="s">
        <v>46</v>
      </c>
      <c r="E185" s="16" t="s">
        <v>185</v>
      </c>
      <c r="F185" s="44" t="s">
        <v>462</v>
      </c>
      <c r="G185" s="16" t="s">
        <v>18</v>
      </c>
      <c r="H185" s="16">
        <v>3</v>
      </c>
      <c r="I185" s="18">
        <v>63000</v>
      </c>
      <c r="J185" s="6">
        <f t="shared" si="2"/>
        <v>189000</v>
      </c>
      <c r="K185" s="15" t="s">
        <v>16</v>
      </c>
      <c r="L185" s="24" t="s">
        <v>10</v>
      </c>
      <c r="M185" s="24" t="s">
        <v>11</v>
      </c>
      <c r="N185" s="24"/>
      <c r="O185" s="24" t="s">
        <v>181</v>
      </c>
      <c r="P185" s="1" t="s">
        <v>182</v>
      </c>
    </row>
    <row r="186" spans="3:16" ht="76.5" x14ac:dyDescent="0.25">
      <c r="C186" s="24">
        <v>183</v>
      </c>
      <c r="D186" s="15" t="s">
        <v>57</v>
      </c>
      <c r="E186" s="21" t="s">
        <v>48</v>
      </c>
      <c r="F186" s="44" t="s">
        <v>281</v>
      </c>
      <c r="G186" s="21" t="s">
        <v>49</v>
      </c>
      <c r="H186" s="21">
        <v>560</v>
      </c>
      <c r="I186" s="18">
        <v>20.440000000000001</v>
      </c>
      <c r="J186" s="6">
        <f t="shared" si="2"/>
        <v>11446.400000000001</v>
      </c>
      <c r="K186" s="15" t="s">
        <v>16</v>
      </c>
      <c r="L186" s="24" t="s">
        <v>10</v>
      </c>
      <c r="M186" s="24" t="s">
        <v>11</v>
      </c>
      <c r="N186" s="24"/>
      <c r="O186" s="24" t="s">
        <v>181</v>
      </c>
      <c r="P186" s="1" t="s">
        <v>182</v>
      </c>
    </row>
    <row r="187" spans="3:16" ht="76.5" x14ac:dyDescent="0.25">
      <c r="C187" s="24">
        <v>184</v>
      </c>
      <c r="D187" s="15" t="s">
        <v>57</v>
      </c>
      <c r="E187" s="21" t="s">
        <v>50</v>
      </c>
      <c r="F187" s="44" t="s">
        <v>281</v>
      </c>
      <c r="G187" s="21" t="s">
        <v>51</v>
      </c>
      <c r="H187" s="21">
        <v>40</v>
      </c>
      <c r="I187" s="18">
        <v>5693</v>
      </c>
      <c r="J187" s="6">
        <f t="shared" si="2"/>
        <v>227720</v>
      </c>
      <c r="K187" s="15" t="s">
        <v>16</v>
      </c>
      <c r="L187" s="24" t="s">
        <v>10</v>
      </c>
      <c r="M187" s="24" t="s">
        <v>11</v>
      </c>
      <c r="N187" s="24"/>
      <c r="O187" s="24" t="s">
        <v>181</v>
      </c>
      <c r="P187" s="1" t="s">
        <v>182</v>
      </c>
    </row>
    <row r="188" spans="3:16" ht="76.5" x14ac:dyDescent="0.25">
      <c r="C188" s="24">
        <v>185</v>
      </c>
      <c r="D188" s="15" t="s">
        <v>57</v>
      </c>
      <c r="E188" s="21" t="s">
        <v>52</v>
      </c>
      <c r="F188" s="44" t="s">
        <v>281</v>
      </c>
      <c r="G188" s="21" t="s">
        <v>53</v>
      </c>
      <c r="H188" s="21">
        <v>7200</v>
      </c>
      <c r="I188" s="18">
        <v>161.31</v>
      </c>
      <c r="J188" s="6">
        <f t="shared" si="2"/>
        <v>1161432</v>
      </c>
      <c r="K188" s="15" t="s">
        <v>16</v>
      </c>
      <c r="L188" s="24" t="s">
        <v>10</v>
      </c>
      <c r="M188" s="24" t="s">
        <v>11</v>
      </c>
      <c r="N188" s="24"/>
      <c r="O188" s="24" t="s">
        <v>181</v>
      </c>
      <c r="P188" s="1" t="s">
        <v>182</v>
      </c>
    </row>
    <row r="189" spans="3:16" ht="76.5" x14ac:dyDescent="0.25">
      <c r="C189" s="24">
        <v>186</v>
      </c>
      <c r="D189" s="15" t="s">
        <v>57</v>
      </c>
      <c r="E189" s="21" t="s">
        <v>164</v>
      </c>
      <c r="F189" s="44" t="s">
        <v>281</v>
      </c>
      <c r="G189" s="21" t="s">
        <v>55</v>
      </c>
      <c r="H189" s="21">
        <v>15</v>
      </c>
      <c r="I189" s="18">
        <v>40000</v>
      </c>
      <c r="J189" s="6">
        <f t="shared" si="2"/>
        <v>600000</v>
      </c>
      <c r="K189" s="15" t="s">
        <v>16</v>
      </c>
      <c r="L189" s="24" t="s">
        <v>10</v>
      </c>
      <c r="M189" s="24" t="s">
        <v>11</v>
      </c>
      <c r="N189" s="24"/>
      <c r="O189" s="24" t="s">
        <v>181</v>
      </c>
      <c r="P189" s="1" t="s">
        <v>182</v>
      </c>
    </row>
    <row r="190" spans="3:16" ht="76.5" x14ac:dyDescent="0.25">
      <c r="C190" s="24">
        <v>187</v>
      </c>
      <c r="D190" s="15" t="s">
        <v>57</v>
      </c>
      <c r="E190" s="28" t="s">
        <v>54</v>
      </c>
      <c r="F190" s="44" t="s">
        <v>281</v>
      </c>
      <c r="G190" s="21" t="s">
        <v>55</v>
      </c>
      <c r="H190" s="29">
        <v>5</v>
      </c>
      <c r="I190" s="18">
        <v>157884</v>
      </c>
      <c r="J190" s="6">
        <f t="shared" si="2"/>
        <v>789420</v>
      </c>
      <c r="K190" s="15" t="s">
        <v>16</v>
      </c>
      <c r="L190" s="24" t="s">
        <v>10</v>
      </c>
      <c r="M190" s="24" t="s">
        <v>11</v>
      </c>
      <c r="N190" s="24"/>
      <c r="O190" s="24" t="s">
        <v>181</v>
      </c>
      <c r="P190" s="1" t="s">
        <v>182</v>
      </c>
    </row>
    <row r="191" spans="3:16" ht="76.5" x14ac:dyDescent="0.25">
      <c r="C191" s="24">
        <v>188</v>
      </c>
      <c r="D191" s="15" t="s">
        <v>57</v>
      </c>
      <c r="E191" s="30" t="s">
        <v>60</v>
      </c>
      <c r="F191" s="44" t="s">
        <v>281</v>
      </c>
      <c r="G191" s="21" t="s">
        <v>55</v>
      </c>
      <c r="H191" s="29">
        <v>10</v>
      </c>
      <c r="I191" s="18">
        <v>150000</v>
      </c>
      <c r="J191" s="6">
        <f t="shared" ref="J191:J232" si="3">H191*I191</f>
        <v>1500000</v>
      </c>
      <c r="K191" s="15" t="s">
        <v>16</v>
      </c>
      <c r="L191" s="24" t="s">
        <v>10</v>
      </c>
      <c r="M191" s="24" t="s">
        <v>11</v>
      </c>
      <c r="N191" s="31"/>
      <c r="O191" s="24" t="s">
        <v>181</v>
      </c>
      <c r="P191" s="1" t="s">
        <v>182</v>
      </c>
    </row>
    <row r="192" spans="3:16" ht="76.5" x14ac:dyDescent="0.25">
      <c r="C192" s="24">
        <v>189</v>
      </c>
      <c r="D192" s="22" t="s">
        <v>162</v>
      </c>
      <c r="E192" s="32" t="s">
        <v>186</v>
      </c>
      <c r="F192" s="44" t="s">
        <v>281</v>
      </c>
      <c r="G192" s="10" t="s">
        <v>18</v>
      </c>
      <c r="H192" s="23">
        <v>2</v>
      </c>
      <c r="I192" s="33">
        <v>1394415</v>
      </c>
      <c r="J192" s="8">
        <f t="shared" si="3"/>
        <v>2788830</v>
      </c>
      <c r="K192" s="7" t="s">
        <v>16</v>
      </c>
      <c r="L192" s="22" t="s">
        <v>10</v>
      </c>
      <c r="M192" s="22" t="s">
        <v>11</v>
      </c>
      <c r="N192" s="50"/>
      <c r="O192" s="22" t="s">
        <v>181</v>
      </c>
      <c r="P192" s="1" t="s">
        <v>182</v>
      </c>
    </row>
    <row r="193" spans="3:16" ht="89.25" x14ac:dyDescent="0.25">
      <c r="C193" s="24">
        <v>190</v>
      </c>
      <c r="D193" s="15" t="s">
        <v>23</v>
      </c>
      <c r="E193" s="15" t="s">
        <v>441</v>
      </c>
      <c r="F193" s="15" t="s">
        <v>459</v>
      </c>
      <c r="G193" s="15" t="s">
        <v>15</v>
      </c>
      <c r="H193" s="15">
        <v>1</v>
      </c>
      <c r="I193" s="19">
        <v>154550</v>
      </c>
      <c r="J193" s="6">
        <f t="shared" si="3"/>
        <v>154550</v>
      </c>
      <c r="K193" s="15" t="s">
        <v>16</v>
      </c>
      <c r="L193" s="24" t="s">
        <v>10</v>
      </c>
      <c r="M193" s="24" t="s">
        <v>11</v>
      </c>
      <c r="N193" s="25"/>
      <c r="O193" s="24" t="s">
        <v>194</v>
      </c>
      <c r="P193" s="1" t="s">
        <v>195</v>
      </c>
    </row>
    <row r="194" spans="3:16" ht="89.25" x14ac:dyDescent="0.25">
      <c r="C194" s="24">
        <v>191</v>
      </c>
      <c r="D194" s="15" t="s">
        <v>23</v>
      </c>
      <c r="E194" s="15" t="s">
        <v>442</v>
      </c>
      <c r="F194" s="15" t="s">
        <v>459</v>
      </c>
      <c r="G194" s="20" t="s">
        <v>15</v>
      </c>
      <c r="H194" s="20">
        <v>1</v>
      </c>
      <c r="I194" s="19">
        <v>185600</v>
      </c>
      <c r="J194" s="6">
        <f t="shared" si="3"/>
        <v>185600</v>
      </c>
      <c r="K194" s="15" t="s">
        <v>16</v>
      </c>
      <c r="L194" s="24" t="s">
        <v>10</v>
      </c>
      <c r="M194" s="24" t="s">
        <v>11</v>
      </c>
      <c r="N194" s="25"/>
      <c r="O194" s="24" t="s">
        <v>194</v>
      </c>
      <c r="P194" s="1" t="s">
        <v>195</v>
      </c>
    </row>
    <row r="195" spans="3:16" ht="89.25" x14ac:dyDescent="0.25">
      <c r="C195" s="24">
        <v>192</v>
      </c>
      <c r="D195" s="15" t="s">
        <v>23</v>
      </c>
      <c r="E195" s="15" t="s">
        <v>443</v>
      </c>
      <c r="F195" s="15" t="s">
        <v>459</v>
      </c>
      <c r="G195" s="20" t="s">
        <v>15</v>
      </c>
      <c r="H195" s="20">
        <v>1</v>
      </c>
      <c r="I195" s="19">
        <v>752206</v>
      </c>
      <c r="J195" s="6">
        <f t="shared" si="3"/>
        <v>752206</v>
      </c>
      <c r="K195" s="15" t="s">
        <v>16</v>
      </c>
      <c r="L195" s="24" t="s">
        <v>10</v>
      </c>
      <c r="M195" s="24" t="s">
        <v>11</v>
      </c>
      <c r="N195" s="25"/>
      <c r="O195" s="24" t="s">
        <v>194</v>
      </c>
      <c r="P195" s="1" t="s">
        <v>195</v>
      </c>
    </row>
    <row r="196" spans="3:16" ht="89.25" x14ac:dyDescent="0.25">
      <c r="C196" s="24">
        <v>193</v>
      </c>
      <c r="D196" s="15" t="s">
        <v>23</v>
      </c>
      <c r="E196" s="15" t="s">
        <v>444</v>
      </c>
      <c r="F196" s="15" t="s">
        <v>459</v>
      </c>
      <c r="G196" s="20" t="s">
        <v>14</v>
      </c>
      <c r="H196" s="20">
        <v>2</v>
      </c>
      <c r="I196" s="19">
        <v>25921</v>
      </c>
      <c r="J196" s="6">
        <f t="shared" si="3"/>
        <v>51842</v>
      </c>
      <c r="K196" s="15" t="s">
        <v>16</v>
      </c>
      <c r="L196" s="24" t="s">
        <v>10</v>
      </c>
      <c r="M196" s="24" t="s">
        <v>11</v>
      </c>
      <c r="N196" s="25"/>
      <c r="O196" s="24" t="s">
        <v>194</v>
      </c>
      <c r="P196" s="1" t="s">
        <v>195</v>
      </c>
    </row>
    <row r="197" spans="3:16" ht="89.25" x14ac:dyDescent="0.25">
      <c r="C197" s="24">
        <v>194</v>
      </c>
      <c r="D197" s="15" t="s">
        <v>23</v>
      </c>
      <c r="E197" s="15" t="s">
        <v>445</v>
      </c>
      <c r="F197" s="15" t="s">
        <v>459</v>
      </c>
      <c r="G197" s="20" t="s">
        <v>14</v>
      </c>
      <c r="H197" s="20">
        <v>2</v>
      </c>
      <c r="I197" s="19">
        <v>54526</v>
      </c>
      <c r="J197" s="6">
        <f t="shared" si="3"/>
        <v>109052</v>
      </c>
      <c r="K197" s="15" t="s">
        <v>16</v>
      </c>
      <c r="L197" s="24" t="s">
        <v>10</v>
      </c>
      <c r="M197" s="24" t="s">
        <v>11</v>
      </c>
      <c r="N197" s="25"/>
      <c r="O197" s="24" t="s">
        <v>194</v>
      </c>
      <c r="P197" s="1" t="s">
        <v>195</v>
      </c>
    </row>
    <row r="198" spans="3:16" ht="89.25" x14ac:dyDescent="0.25">
      <c r="C198" s="24">
        <v>195</v>
      </c>
      <c r="D198" s="34" t="s">
        <v>46</v>
      </c>
      <c r="E198" s="51" t="s">
        <v>196</v>
      </c>
      <c r="F198" s="34" t="s">
        <v>458</v>
      </c>
      <c r="G198" s="73" t="s">
        <v>18</v>
      </c>
      <c r="H198" s="73">
        <v>12</v>
      </c>
      <c r="I198" s="35">
        <v>250000</v>
      </c>
      <c r="J198" s="14">
        <f t="shared" si="3"/>
        <v>3000000</v>
      </c>
      <c r="K198" s="36" t="s">
        <v>16</v>
      </c>
      <c r="L198" s="31" t="s">
        <v>10</v>
      </c>
      <c r="M198" s="31" t="s">
        <v>11</v>
      </c>
      <c r="N198" s="34"/>
      <c r="O198" s="37" t="s">
        <v>194</v>
      </c>
      <c r="P198" s="1" t="s">
        <v>195</v>
      </c>
    </row>
    <row r="199" spans="3:16" ht="89.25" x14ac:dyDescent="0.25">
      <c r="C199" s="24">
        <v>196</v>
      </c>
      <c r="D199" s="34" t="s">
        <v>46</v>
      </c>
      <c r="E199" s="16" t="s">
        <v>197</v>
      </c>
      <c r="F199" s="34" t="s">
        <v>458</v>
      </c>
      <c r="G199" s="41" t="s">
        <v>18</v>
      </c>
      <c r="H199" s="41">
        <v>1</v>
      </c>
      <c r="I199" s="18">
        <v>400000</v>
      </c>
      <c r="J199" s="6">
        <f t="shared" si="3"/>
        <v>400000</v>
      </c>
      <c r="K199" s="15" t="s">
        <v>16</v>
      </c>
      <c r="L199" s="24" t="s">
        <v>10</v>
      </c>
      <c r="M199" s="24" t="s">
        <v>11</v>
      </c>
      <c r="N199" s="25"/>
      <c r="O199" s="22" t="s">
        <v>194</v>
      </c>
      <c r="P199" s="1" t="s">
        <v>195</v>
      </c>
    </row>
    <row r="200" spans="3:16" ht="127.5" x14ac:dyDescent="0.25">
      <c r="C200" s="24">
        <v>197</v>
      </c>
      <c r="D200" s="24" t="s">
        <v>162</v>
      </c>
      <c r="E200" s="24" t="s">
        <v>198</v>
      </c>
      <c r="F200" s="34" t="s">
        <v>458</v>
      </c>
      <c r="G200" s="52" t="s">
        <v>15</v>
      </c>
      <c r="H200" s="52">
        <v>1</v>
      </c>
      <c r="I200" s="18">
        <v>1500000</v>
      </c>
      <c r="J200" s="6">
        <f t="shared" si="3"/>
        <v>1500000</v>
      </c>
      <c r="K200" s="15" t="s">
        <v>16</v>
      </c>
      <c r="L200" s="24" t="s">
        <v>10</v>
      </c>
      <c r="M200" s="24" t="s">
        <v>11</v>
      </c>
      <c r="N200" s="25"/>
      <c r="O200" s="22" t="s">
        <v>194</v>
      </c>
      <c r="P200" s="1" t="s">
        <v>195</v>
      </c>
    </row>
    <row r="201" spans="3:16" ht="89.25" x14ac:dyDescent="0.25">
      <c r="C201" s="24">
        <v>198</v>
      </c>
      <c r="D201" s="25" t="s">
        <v>46</v>
      </c>
      <c r="E201" s="24" t="s">
        <v>199</v>
      </c>
      <c r="F201" s="34" t="s">
        <v>458</v>
      </c>
      <c r="G201" s="25" t="s">
        <v>39</v>
      </c>
      <c r="H201" s="5">
        <v>1</v>
      </c>
      <c r="I201" s="18">
        <v>1249374.3500000001</v>
      </c>
      <c r="J201" s="6">
        <f t="shared" si="3"/>
        <v>1249374.3500000001</v>
      </c>
      <c r="K201" s="15" t="s">
        <v>16</v>
      </c>
      <c r="L201" s="24" t="s">
        <v>10</v>
      </c>
      <c r="M201" s="24" t="s">
        <v>11</v>
      </c>
      <c r="N201" s="25"/>
      <c r="O201" s="22" t="s">
        <v>200</v>
      </c>
      <c r="P201" s="1" t="s">
        <v>201</v>
      </c>
    </row>
    <row r="202" spans="3:16" ht="76.5" x14ac:dyDescent="0.25">
      <c r="C202" s="24">
        <v>199</v>
      </c>
      <c r="D202" s="25" t="s">
        <v>162</v>
      </c>
      <c r="E202" s="53" t="s">
        <v>202</v>
      </c>
      <c r="F202" s="34" t="s">
        <v>458</v>
      </c>
      <c r="G202" s="25" t="s">
        <v>55</v>
      </c>
      <c r="H202" s="15">
        <v>35</v>
      </c>
      <c r="I202" s="18">
        <v>100000</v>
      </c>
      <c r="J202" s="6">
        <f t="shared" si="3"/>
        <v>3500000</v>
      </c>
      <c r="K202" s="15" t="s">
        <v>16</v>
      </c>
      <c r="L202" s="24" t="s">
        <v>10</v>
      </c>
      <c r="M202" s="24" t="s">
        <v>11</v>
      </c>
      <c r="N202" s="25"/>
      <c r="O202" s="22" t="s">
        <v>200</v>
      </c>
      <c r="P202" s="1" t="s">
        <v>201</v>
      </c>
    </row>
    <row r="203" spans="3:16" ht="76.5" x14ac:dyDescent="0.25">
      <c r="C203" s="24">
        <v>200</v>
      </c>
      <c r="D203" s="25" t="s">
        <v>162</v>
      </c>
      <c r="E203" s="15" t="s">
        <v>203</v>
      </c>
      <c r="F203" s="34" t="s">
        <v>458</v>
      </c>
      <c r="G203" s="25" t="s">
        <v>38</v>
      </c>
      <c r="H203" s="15">
        <v>1</v>
      </c>
      <c r="I203" s="18">
        <f>28500+772.825+800.63</f>
        <v>30073.455000000002</v>
      </c>
      <c r="J203" s="6">
        <f t="shared" si="3"/>
        <v>30073.455000000002</v>
      </c>
      <c r="K203" s="15" t="s">
        <v>16</v>
      </c>
      <c r="L203" s="24" t="s">
        <v>10</v>
      </c>
      <c r="M203" s="24" t="s">
        <v>11</v>
      </c>
      <c r="N203" s="25"/>
      <c r="O203" s="22" t="s">
        <v>200</v>
      </c>
      <c r="P203" s="1" t="s">
        <v>201</v>
      </c>
    </row>
    <row r="204" spans="3:16" ht="76.5" x14ac:dyDescent="0.25">
      <c r="C204" s="24">
        <v>201</v>
      </c>
      <c r="D204" s="25" t="s">
        <v>162</v>
      </c>
      <c r="E204" s="15" t="s">
        <v>203</v>
      </c>
      <c r="F204" s="34" t="s">
        <v>458</v>
      </c>
      <c r="G204" s="25" t="s">
        <v>38</v>
      </c>
      <c r="H204" s="15">
        <v>1</v>
      </c>
      <c r="I204" s="18">
        <v>60000</v>
      </c>
      <c r="J204" s="6">
        <f t="shared" si="3"/>
        <v>60000</v>
      </c>
      <c r="K204" s="15" t="s">
        <v>16</v>
      </c>
      <c r="L204" s="24" t="s">
        <v>10</v>
      </c>
      <c r="M204" s="24" t="s">
        <v>11</v>
      </c>
      <c r="N204" s="25"/>
      <c r="O204" s="22" t="s">
        <v>200</v>
      </c>
      <c r="P204" s="1" t="s">
        <v>201</v>
      </c>
    </row>
    <row r="205" spans="3:16" ht="76.5" x14ac:dyDescent="0.25">
      <c r="C205" s="24">
        <v>202</v>
      </c>
      <c r="D205" s="25" t="s">
        <v>162</v>
      </c>
      <c r="E205" s="15" t="s">
        <v>204</v>
      </c>
      <c r="F205" s="34" t="s">
        <v>458</v>
      </c>
      <c r="G205" s="25" t="s">
        <v>38</v>
      </c>
      <c r="H205" s="15">
        <v>1</v>
      </c>
      <c r="I205" s="18">
        <f>488.7*441.11</f>
        <v>215570.45699999999</v>
      </c>
      <c r="J205" s="6">
        <f t="shared" si="3"/>
        <v>215570.45699999999</v>
      </c>
      <c r="K205" s="15" t="s">
        <v>16</v>
      </c>
      <c r="L205" s="24" t="s">
        <v>10</v>
      </c>
      <c r="M205" s="24" t="s">
        <v>11</v>
      </c>
      <c r="N205" s="25"/>
      <c r="O205" s="22" t="s">
        <v>200</v>
      </c>
      <c r="P205" s="1" t="s">
        <v>201</v>
      </c>
    </row>
    <row r="206" spans="3:16" ht="76.5" x14ac:dyDescent="0.25">
      <c r="C206" s="24">
        <v>203</v>
      </c>
      <c r="D206" s="25" t="s">
        <v>162</v>
      </c>
      <c r="E206" s="15" t="s">
        <v>205</v>
      </c>
      <c r="F206" s="34" t="s">
        <v>458</v>
      </c>
      <c r="G206" s="25" t="s">
        <v>38</v>
      </c>
      <c r="H206" s="15">
        <v>1</v>
      </c>
      <c r="I206" s="18">
        <f>499.84*2600</f>
        <v>1299584</v>
      </c>
      <c r="J206" s="6">
        <f t="shared" si="3"/>
        <v>1299584</v>
      </c>
      <c r="K206" s="15" t="s">
        <v>16</v>
      </c>
      <c r="L206" s="24" t="s">
        <v>10</v>
      </c>
      <c r="M206" s="24" t="s">
        <v>11</v>
      </c>
      <c r="N206" s="25"/>
      <c r="O206" s="22" t="s">
        <v>200</v>
      </c>
      <c r="P206" s="1" t="s">
        <v>201</v>
      </c>
    </row>
    <row r="207" spans="3:16" ht="76.5" x14ac:dyDescent="0.25">
      <c r="C207" s="24">
        <v>204</v>
      </c>
      <c r="D207" s="25" t="s">
        <v>162</v>
      </c>
      <c r="E207" s="16" t="s">
        <v>206</v>
      </c>
      <c r="F207" s="34" t="s">
        <v>458</v>
      </c>
      <c r="G207" s="25" t="s">
        <v>32</v>
      </c>
      <c r="H207" s="15">
        <v>197</v>
      </c>
      <c r="I207" s="18">
        <v>2100</v>
      </c>
      <c r="J207" s="6">
        <f t="shared" si="3"/>
        <v>413700</v>
      </c>
      <c r="K207" s="15" t="s">
        <v>16</v>
      </c>
      <c r="L207" s="24" t="s">
        <v>10</v>
      </c>
      <c r="M207" s="24" t="s">
        <v>11</v>
      </c>
      <c r="N207" s="25"/>
      <c r="O207" s="22" t="s">
        <v>200</v>
      </c>
      <c r="P207" s="1" t="s">
        <v>201</v>
      </c>
    </row>
    <row r="208" spans="3:16" ht="76.5" x14ac:dyDescent="0.25">
      <c r="C208" s="24">
        <v>205</v>
      </c>
      <c r="D208" s="25" t="s">
        <v>162</v>
      </c>
      <c r="E208" s="16" t="s">
        <v>207</v>
      </c>
      <c r="F208" s="34" t="s">
        <v>458</v>
      </c>
      <c r="G208" s="25" t="s">
        <v>32</v>
      </c>
      <c r="H208" s="15">
        <v>1</v>
      </c>
      <c r="I208" s="18">
        <f>222.88*485.65</f>
        <v>108241.67199999999</v>
      </c>
      <c r="J208" s="6">
        <f t="shared" si="3"/>
        <v>108241.67199999999</v>
      </c>
      <c r="K208" s="15" t="s">
        <v>16</v>
      </c>
      <c r="L208" s="24" t="s">
        <v>10</v>
      </c>
      <c r="M208" s="24" t="s">
        <v>11</v>
      </c>
      <c r="N208" s="25"/>
      <c r="O208" s="22" t="s">
        <v>200</v>
      </c>
      <c r="P208" s="1" t="s">
        <v>201</v>
      </c>
    </row>
    <row r="209" spans="3:16" ht="76.5" x14ac:dyDescent="0.25">
      <c r="C209" s="24">
        <v>206</v>
      </c>
      <c r="D209" s="25" t="s">
        <v>57</v>
      </c>
      <c r="E209" s="54" t="s">
        <v>48</v>
      </c>
      <c r="F209" s="34" t="s">
        <v>458</v>
      </c>
      <c r="G209" s="55" t="s">
        <v>49</v>
      </c>
      <c r="H209" s="56">
        <v>1140</v>
      </c>
      <c r="I209" s="18">
        <v>20.440000000000001</v>
      </c>
      <c r="J209" s="6">
        <f t="shared" si="3"/>
        <v>23301.600000000002</v>
      </c>
      <c r="K209" s="15" t="s">
        <v>16</v>
      </c>
      <c r="L209" s="24" t="s">
        <v>10</v>
      </c>
      <c r="M209" s="24" t="s">
        <v>11</v>
      </c>
      <c r="N209" s="25"/>
      <c r="O209" s="22" t="s">
        <v>200</v>
      </c>
      <c r="P209" s="1" t="s">
        <v>201</v>
      </c>
    </row>
    <row r="210" spans="3:16" ht="76.5" x14ac:dyDescent="0.25">
      <c r="C210" s="24">
        <v>207</v>
      </c>
      <c r="D210" s="25" t="s">
        <v>57</v>
      </c>
      <c r="E210" s="54" t="s">
        <v>50</v>
      </c>
      <c r="F210" s="34" t="s">
        <v>458</v>
      </c>
      <c r="G210" s="55" t="s">
        <v>51</v>
      </c>
      <c r="H210" s="20">
        <v>56</v>
      </c>
      <c r="I210" s="18">
        <v>5693.52</v>
      </c>
      <c r="J210" s="6">
        <f t="shared" si="3"/>
        <v>318837.12</v>
      </c>
      <c r="K210" s="15" t="s">
        <v>16</v>
      </c>
      <c r="L210" s="24" t="s">
        <v>10</v>
      </c>
      <c r="M210" s="24" t="s">
        <v>11</v>
      </c>
      <c r="N210" s="25"/>
      <c r="O210" s="22" t="s">
        <v>200</v>
      </c>
      <c r="P210" s="1" t="s">
        <v>201</v>
      </c>
    </row>
    <row r="211" spans="3:16" ht="76.5" x14ac:dyDescent="0.25">
      <c r="C211" s="24">
        <v>208</v>
      </c>
      <c r="D211" s="25" t="s">
        <v>57</v>
      </c>
      <c r="E211" s="54" t="s">
        <v>52</v>
      </c>
      <c r="F211" s="34" t="s">
        <v>458</v>
      </c>
      <c r="G211" s="54" t="s">
        <v>53</v>
      </c>
      <c r="H211" s="20">
        <v>500</v>
      </c>
      <c r="I211" s="18">
        <v>161.31</v>
      </c>
      <c r="J211" s="6">
        <f t="shared" si="3"/>
        <v>80655</v>
      </c>
      <c r="K211" s="15" t="s">
        <v>16</v>
      </c>
      <c r="L211" s="24" t="s">
        <v>10</v>
      </c>
      <c r="M211" s="24" t="s">
        <v>11</v>
      </c>
      <c r="N211" s="25"/>
      <c r="O211" s="22" t="s">
        <v>200</v>
      </c>
      <c r="P211" s="1" t="s">
        <v>201</v>
      </c>
    </row>
    <row r="212" spans="3:16" ht="76.5" x14ac:dyDescent="0.25">
      <c r="C212" s="24">
        <v>209</v>
      </c>
      <c r="D212" s="25" t="s">
        <v>57</v>
      </c>
      <c r="E212" s="57" t="s">
        <v>54</v>
      </c>
      <c r="F212" s="34" t="s">
        <v>458</v>
      </c>
      <c r="G212" s="54" t="s">
        <v>55</v>
      </c>
      <c r="H212" s="20">
        <v>2</v>
      </c>
      <c r="I212" s="18">
        <v>714018</v>
      </c>
      <c r="J212" s="6">
        <f t="shared" si="3"/>
        <v>1428036</v>
      </c>
      <c r="K212" s="15" t="s">
        <v>16</v>
      </c>
      <c r="L212" s="24" t="s">
        <v>10</v>
      </c>
      <c r="M212" s="24" t="s">
        <v>11</v>
      </c>
      <c r="N212" s="25"/>
      <c r="O212" s="22" t="s">
        <v>200</v>
      </c>
      <c r="P212" s="1" t="s">
        <v>201</v>
      </c>
    </row>
    <row r="213" spans="3:16" ht="76.5" x14ac:dyDescent="0.25">
      <c r="C213" s="24">
        <v>210</v>
      </c>
      <c r="D213" s="25" t="s">
        <v>57</v>
      </c>
      <c r="E213" s="57" t="s">
        <v>60</v>
      </c>
      <c r="F213" s="34" t="s">
        <v>458</v>
      </c>
      <c r="G213" s="55" t="s">
        <v>55</v>
      </c>
      <c r="H213" s="20">
        <v>2</v>
      </c>
      <c r="I213" s="18">
        <v>150000</v>
      </c>
      <c r="J213" s="6">
        <f t="shared" si="3"/>
        <v>300000</v>
      </c>
      <c r="K213" s="15" t="s">
        <v>16</v>
      </c>
      <c r="L213" s="24" t="s">
        <v>10</v>
      </c>
      <c r="M213" s="24" t="s">
        <v>11</v>
      </c>
      <c r="N213" s="25"/>
      <c r="O213" s="22" t="s">
        <v>200</v>
      </c>
      <c r="P213" s="1" t="s">
        <v>201</v>
      </c>
    </row>
    <row r="214" spans="3:16" ht="63.75" x14ac:dyDescent="0.25">
      <c r="C214" s="24">
        <v>211</v>
      </c>
      <c r="D214" s="15" t="s">
        <v>23</v>
      </c>
      <c r="E214" s="16" t="s">
        <v>471</v>
      </c>
      <c r="F214" s="20" t="s">
        <v>477</v>
      </c>
      <c r="G214" s="4" t="s">
        <v>28</v>
      </c>
      <c r="H214" s="5">
        <v>2</v>
      </c>
      <c r="I214" s="4" t="s">
        <v>474</v>
      </c>
      <c r="J214" s="6">
        <v>104512</v>
      </c>
      <c r="K214" s="15" t="s">
        <v>16</v>
      </c>
      <c r="L214" s="24" t="s">
        <v>10</v>
      </c>
      <c r="M214" s="24" t="s">
        <v>11</v>
      </c>
      <c r="N214" s="25"/>
      <c r="O214" s="22" t="s">
        <v>213</v>
      </c>
      <c r="P214" s="1" t="s">
        <v>460</v>
      </c>
    </row>
    <row r="215" spans="3:16" ht="63.75" x14ac:dyDescent="0.25">
      <c r="C215" s="24">
        <v>212</v>
      </c>
      <c r="D215" s="15" t="s">
        <v>23</v>
      </c>
      <c r="E215" s="24" t="s">
        <v>472</v>
      </c>
      <c r="F215" s="20" t="s">
        <v>478</v>
      </c>
      <c r="G215" s="4" t="s">
        <v>15</v>
      </c>
      <c r="H215" s="5">
        <v>3</v>
      </c>
      <c r="I215" s="18">
        <v>185000</v>
      </c>
      <c r="J215" s="6">
        <f t="shared" si="3"/>
        <v>555000</v>
      </c>
      <c r="K215" s="15" t="s">
        <v>16</v>
      </c>
      <c r="L215" s="24" t="s">
        <v>10</v>
      </c>
      <c r="M215" s="24" t="s">
        <v>11</v>
      </c>
      <c r="N215" s="25"/>
      <c r="O215" s="22" t="s">
        <v>213</v>
      </c>
      <c r="P215" s="1" t="s">
        <v>460</v>
      </c>
    </row>
    <row r="216" spans="3:16" ht="63.75" x14ac:dyDescent="0.25">
      <c r="C216" s="24">
        <v>213</v>
      </c>
      <c r="D216" s="15" t="s">
        <v>23</v>
      </c>
      <c r="E216" s="24" t="s">
        <v>473</v>
      </c>
      <c r="F216" s="20" t="s">
        <v>461</v>
      </c>
      <c r="G216" s="4" t="s">
        <v>15</v>
      </c>
      <c r="H216" s="5">
        <v>1</v>
      </c>
      <c r="I216" s="18" t="s">
        <v>475</v>
      </c>
      <c r="J216" s="6">
        <v>59029</v>
      </c>
      <c r="K216" s="15" t="s">
        <v>16</v>
      </c>
      <c r="L216" s="24" t="s">
        <v>10</v>
      </c>
      <c r="M216" s="24" t="s">
        <v>11</v>
      </c>
      <c r="N216" s="25"/>
      <c r="O216" s="22" t="s">
        <v>213</v>
      </c>
      <c r="P216" s="1" t="s">
        <v>460</v>
      </c>
    </row>
    <row r="217" spans="3:16" ht="63.75" x14ac:dyDescent="0.25">
      <c r="C217" s="24">
        <v>214</v>
      </c>
      <c r="D217" s="15" t="s">
        <v>209</v>
      </c>
      <c r="E217" s="4" t="s">
        <v>208</v>
      </c>
      <c r="F217" s="20" t="s">
        <v>430</v>
      </c>
      <c r="G217" s="4" t="s">
        <v>15</v>
      </c>
      <c r="H217" s="5">
        <v>1</v>
      </c>
      <c r="I217" s="18">
        <v>29853.11</v>
      </c>
      <c r="J217" s="6">
        <f t="shared" si="3"/>
        <v>29853.11</v>
      </c>
      <c r="K217" s="15" t="s">
        <v>16</v>
      </c>
      <c r="L217" s="24" t="s">
        <v>10</v>
      </c>
      <c r="M217" s="24" t="s">
        <v>11</v>
      </c>
      <c r="N217" s="25"/>
      <c r="O217" s="22" t="s">
        <v>213</v>
      </c>
      <c r="P217" s="1" t="s">
        <v>460</v>
      </c>
    </row>
    <row r="218" spans="3:16" ht="114.75" x14ac:dyDescent="0.25">
      <c r="C218" s="24">
        <v>215</v>
      </c>
      <c r="D218" s="34" t="s">
        <v>46</v>
      </c>
      <c r="E218" s="15" t="s">
        <v>173</v>
      </c>
      <c r="F218" s="4" t="s">
        <v>479</v>
      </c>
      <c r="G218" s="20" t="s">
        <v>174</v>
      </c>
      <c r="H218" s="20">
        <v>19</v>
      </c>
      <c r="I218" s="35">
        <v>64311</v>
      </c>
      <c r="J218" s="6">
        <f t="shared" si="3"/>
        <v>1221909</v>
      </c>
      <c r="K218" s="15" t="s">
        <v>16</v>
      </c>
      <c r="L218" s="24" t="s">
        <v>10</v>
      </c>
      <c r="M218" s="24" t="s">
        <v>11</v>
      </c>
      <c r="N218" s="25"/>
      <c r="O218" s="22" t="s">
        <v>213</v>
      </c>
      <c r="P218" s="1" t="s">
        <v>460</v>
      </c>
    </row>
    <row r="219" spans="3:16" ht="63.75" x14ac:dyDescent="0.25">
      <c r="C219" s="24">
        <v>216</v>
      </c>
      <c r="D219" s="15" t="s">
        <v>463</v>
      </c>
      <c r="E219" s="43" t="s">
        <v>210</v>
      </c>
      <c r="F219" s="4" t="s">
        <v>479</v>
      </c>
      <c r="G219" s="20" t="s">
        <v>211</v>
      </c>
      <c r="H219" s="58">
        <v>20</v>
      </c>
      <c r="I219" s="20">
        <v>300000</v>
      </c>
      <c r="J219" s="8">
        <f t="shared" si="3"/>
        <v>6000000</v>
      </c>
      <c r="K219" s="7" t="s">
        <v>16</v>
      </c>
      <c r="L219" s="22" t="s">
        <v>10</v>
      </c>
      <c r="M219" s="22" t="s">
        <v>11</v>
      </c>
      <c r="N219" s="50"/>
      <c r="O219" s="22" t="s">
        <v>213</v>
      </c>
      <c r="P219" s="1" t="s">
        <v>460</v>
      </c>
    </row>
    <row r="220" spans="3:16" ht="63.75" x14ac:dyDescent="0.25">
      <c r="C220" s="24">
        <v>217</v>
      </c>
      <c r="D220" s="15" t="s">
        <v>464</v>
      </c>
      <c r="E220" s="43" t="s">
        <v>476</v>
      </c>
      <c r="F220" s="4" t="s">
        <v>430</v>
      </c>
      <c r="G220" s="20" t="s">
        <v>212</v>
      </c>
      <c r="H220" s="58">
        <v>43.874813000000003</v>
      </c>
      <c r="I220" s="20">
        <v>1800000</v>
      </c>
      <c r="J220" s="8">
        <f t="shared" si="3"/>
        <v>78974663.400000006</v>
      </c>
      <c r="K220" s="7" t="s">
        <v>16</v>
      </c>
      <c r="L220" s="22" t="s">
        <v>10</v>
      </c>
      <c r="M220" s="22" t="s">
        <v>11</v>
      </c>
      <c r="N220" s="25"/>
      <c r="O220" s="22" t="s">
        <v>213</v>
      </c>
      <c r="P220" s="1" t="s">
        <v>460</v>
      </c>
    </row>
    <row r="221" spans="3:16" ht="63.75" x14ac:dyDescent="0.25">
      <c r="C221" s="24">
        <v>218</v>
      </c>
      <c r="D221" s="59" t="s">
        <v>162</v>
      </c>
      <c r="E221" s="15" t="s">
        <v>463</v>
      </c>
      <c r="F221" s="20" t="s">
        <v>434</v>
      </c>
      <c r="G221" s="20" t="s">
        <v>30</v>
      </c>
      <c r="H221" s="20">
        <v>2</v>
      </c>
      <c r="I221" s="20">
        <v>300000</v>
      </c>
      <c r="J221" s="8">
        <f t="shared" si="3"/>
        <v>600000</v>
      </c>
      <c r="K221" s="7" t="s">
        <v>16</v>
      </c>
      <c r="L221" s="22" t="s">
        <v>10</v>
      </c>
      <c r="M221" s="22" t="s">
        <v>11</v>
      </c>
      <c r="N221" s="25"/>
      <c r="O221" s="22" t="s">
        <v>213</v>
      </c>
      <c r="P221" s="1" t="s">
        <v>460</v>
      </c>
    </row>
    <row r="222" spans="3:16" ht="63.75" x14ac:dyDescent="0.25">
      <c r="C222" s="24">
        <v>219</v>
      </c>
      <c r="D222" s="25" t="s">
        <v>162</v>
      </c>
      <c r="E222" s="15" t="s">
        <v>464</v>
      </c>
      <c r="F222" s="20" t="s">
        <v>434</v>
      </c>
      <c r="G222" s="20" t="s">
        <v>30</v>
      </c>
      <c r="H222" s="58">
        <v>2</v>
      </c>
      <c r="I222" s="20">
        <v>1800000</v>
      </c>
      <c r="J222" s="8">
        <f t="shared" si="3"/>
        <v>3600000</v>
      </c>
      <c r="K222" s="7" t="s">
        <v>16</v>
      </c>
      <c r="L222" s="22" t="s">
        <v>10</v>
      </c>
      <c r="M222" s="22" t="s">
        <v>11</v>
      </c>
      <c r="N222" s="25"/>
      <c r="O222" s="22" t="s">
        <v>213</v>
      </c>
      <c r="P222" s="1" t="s">
        <v>460</v>
      </c>
    </row>
    <row r="223" spans="3:16" ht="63.75" x14ac:dyDescent="0.25">
      <c r="C223" s="24">
        <v>220</v>
      </c>
      <c r="D223" s="25" t="s">
        <v>57</v>
      </c>
      <c r="E223" s="21" t="s">
        <v>48</v>
      </c>
      <c r="F223" s="25" t="s">
        <v>281</v>
      </c>
      <c r="G223" s="21" t="s">
        <v>49</v>
      </c>
      <c r="H223" s="60">
        <v>54087.60269</v>
      </c>
      <c r="I223" s="18">
        <v>19.170000000000002</v>
      </c>
      <c r="J223" s="8">
        <f t="shared" si="3"/>
        <v>1036859.3435673001</v>
      </c>
      <c r="K223" s="7" t="s">
        <v>16</v>
      </c>
      <c r="L223" s="22" t="s">
        <v>10</v>
      </c>
      <c r="M223" s="22" t="s">
        <v>11</v>
      </c>
      <c r="N223" s="25"/>
      <c r="O223" s="22" t="s">
        <v>213</v>
      </c>
      <c r="P223" s="1" t="s">
        <v>460</v>
      </c>
    </row>
    <row r="224" spans="3:16" ht="63.75" x14ac:dyDescent="0.25">
      <c r="C224" s="24">
        <v>221</v>
      </c>
      <c r="D224" s="25" t="s">
        <v>57</v>
      </c>
      <c r="E224" s="21" t="s">
        <v>50</v>
      </c>
      <c r="F224" s="25" t="s">
        <v>281</v>
      </c>
      <c r="G224" s="21" t="s">
        <v>51</v>
      </c>
      <c r="H224" s="60">
        <v>165</v>
      </c>
      <c r="I224" s="18">
        <v>5693</v>
      </c>
      <c r="J224" s="8">
        <f t="shared" si="3"/>
        <v>939345</v>
      </c>
      <c r="K224" s="7" t="s">
        <v>16</v>
      </c>
      <c r="L224" s="22" t="s">
        <v>10</v>
      </c>
      <c r="M224" s="22" t="s">
        <v>11</v>
      </c>
      <c r="N224" s="25"/>
      <c r="O224" s="22" t="s">
        <v>213</v>
      </c>
      <c r="P224" s="1" t="s">
        <v>460</v>
      </c>
    </row>
    <row r="225" spans="3:16" ht="63.75" x14ac:dyDescent="0.25">
      <c r="C225" s="24">
        <v>222</v>
      </c>
      <c r="D225" s="25" t="s">
        <v>57</v>
      </c>
      <c r="E225" s="21" t="s">
        <v>52</v>
      </c>
      <c r="F225" s="25" t="s">
        <v>281</v>
      </c>
      <c r="G225" s="21" t="s">
        <v>53</v>
      </c>
      <c r="H225" s="60">
        <v>2502</v>
      </c>
      <c r="I225" s="18">
        <v>272.89</v>
      </c>
      <c r="J225" s="8">
        <f t="shared" si="3"/>
        <v>682770.77999999991</v>
      </c>
      <c r="K225" s="7" t="s">
        <v>16</v>
      </c>
      <c r="L225" s="22" t="s">
        <v>10</v>
      </c>
      <c r="M225" s="22" t="s">
        <v>11</v>
      </c>
      <c r="N225" s="25"/>
      <c r="O225" s="22" t="s">
        <v>213</v>
      </c>
      <c r="P225" s="1" t="s">
        <v>460</v>
      </c>
    </row>
    <row r="226" spans="3:16" ht="63.75" x14ac:dyDescent="0.25">
      <c r="C226" s="24">
        <v>223</v>
      </c>
      <c r="D226" s="25" t="s">
        <v>57</v>
      </c>
      <c r="E226" s="28" t="s">
        <v>54</v>
      </c>
      <c r="F226" s="25" t="s">
        <v>281</v>
      </c>
      <c r="G226" s="21" t="s">
        <v>18</v>
      </c>
      <c r="H226" s="60">
        <v>1</v>
      </c>
      <c r="I226" s="18">
        <v>141439</v>
      </c>
      <c r="J226" s="8">
        <f t="shared" si="3"/>
        <v>141439</v>
      </c>
      <c r="K226" s="7" t="s">
        <v>16</v>
      </c>
      <c r="L226" s="22" t="s">
        <v>10</v>
      </c>
      <c r="M226" s="22" t="s">
        <v>11</v>
      </c>
      <c r="N226" s="25"/>
      <c r="O226" s="22" t="s">
        <v>213</v>
      </c>
      <c r="P226" s="1" t="s">
        <v>460</v>
      </c>
    </row>
    <row r="227" spans="3:16" ht="63.75" x14ac:dyDescent="0.25">
      <c r="C227" s="24">
        <v>224</v>
      </c>
      <c r="D227" s="25" t="s">
        <v>57</v>
      </c>
      <c r="E227" s="28" t="s">
        <v>56</v>
      </c>
      <c r="F227" s="25" t="s">
        <v>281</v>
      </c>
      <c r="G227" s="21" t="s">
        <v>18</v>
      </c>
      <c r="H227" s="60">
        <v>10</v>
      </c>
      <c r="I227" s="18">
        <v>150000</v>
      </c>
      <c r="J227" s="8">
        <f t="shared" si="3"/>
        <v>1500000</v>
      </c>
      <c r="K227" s="7" t="s">
        <v>16</v>
      </c>
      <c r="L227" s="22" t="s">
        <v>10</v>
      </c>
      <c r="M227" s="22" t="s">
        <v>11</v>
      </c>
      <c r="N227" s="25"/>
      <c r="O227" s="22" t="s">
        <v>213</v>
      </c>
      <c r="P227" s="1" t="s">
        <v>460</v>
      </c>
    </row>
    <row r="228" spans="3:16" ht="25.5" x14ac:dyDescent="0.25">
      <c r="C228" s="24">
        <v>225</v>
      </c>
      <c r="D228" s="15" t="s">
        <v>23</v>
      </c>
      <c r="E228" s="24" t="s">
        <v>214</v>
      </c>
      <c r="F228" s="25" t="s">
        <v>465</v>
      </c>
      <c r="G228" s="4" t="s">
        <v>21</v>
      </c>
      <c r="H228" s="16">
        <v>1</v>
      </c>
      <c r="I228" s="18">
        <v>15000</v>
      </c>
      <c r="J228" s="8">
        <f t="shared" si="3"/>
        <v>15000</v>
      </c>
      <c r="K228" s="7" t="s">
        <v>16</v>
      </c>
      <c r="L228" s="22" t="s">
        <v>10</v>
      </c>
      <c r="M228" s="22" t="s">
        <v>11</v>
      </c>
      <c r="N228" s="25"/>
      <c r="O228" s="25" t="s">
        <v>242</v>
      </c>
    </row>
    <row r="229" spans="3:16" ht="25.5" x14ac:dyDescent="0.25">
      <c r="C229" s="24">
        <v>226</v>
      </c>
      <c r="D229" s="15" t="s">
        <v>23</v>
      </c>
      <c r="E229" s="24" t="s">
        <v>215</v>
      </c>
      <c r="F229" s="25" t="s">
        <v>465</v>
      </c>
      <c r="G229" s="4" t="s">
        <v>21</v>
      </c>
      <c r="H229" s="16">
        <v>3</v>
      </c>
      <c r="I229" s="18">
        <v>30000</v>
      </c>
      <c r="J229" s="8">
        <f t="shared" si="3"/>
        <v>90000</v>
      </c>
      <c r="K229" s="7" t="s">
        <v>16</v>
      </c>
      <c r="L229" s="22" t="s">
        <v>10</v>
      </c>
      <c r="M229" s="22" t="s">
        <v>11</v>
      </c>
      <c r="N229" s="25"/>
      <c r="O229" s="25" t="s">
        <v>242</v>
      </c>
    </row>
    <row r="230" spans="3:16" ht="25.5" x14ac:dyDescent="0.25">
      <c r="C230" s="24">
        <v>227</v>
      </c>
      <c r="D230" s="15" t="s">
        <v>23</v>
      </c>
      <c r="E230" s="24" t="s">
        <v>216</v>
      </c>
      <c r="F230" s="25" t="s">
        <v>465</v>
      </c>
      <c r="G230" s="4" t="s">
        <v>21</v>
      </c>
      <c r="H230" s="16">
        <v>1</v>
      </c>
      <c r="I230" s="18">
        <v>15000</v>
      </c>
      <c r="J230" s="8">
        <f t="shared" si="3"/>
        <v>15000</v>
      </c>
      <c r="K230" s="7" t="s">
        <v>16</v>
      </c>
      <c r="L230" s="22" t="s">
        <v>10</v>
      </c>
      <c r="M230" s="22" t="s">
        <v>11</v>
      </c>
      <c r="N230" s="25"/>
      <c r="O230" s="25" t="s">
        <v>242</v>
      </c>
    </row>
    <row r="231" spans="3:16" ht="25.5" x14ac:dyDescent="0.25">
      <c r="C231" s="24">
        <v>228</v>
      </c>
      <c r="D231" s="15" t="s">
        <v>23</v>
      </c>
      <c r="E231" s="24" t="s">
        <v>217</v>
      </c>
      <c r="F231" s="25" t="s">
        <v>465</v>
      </c>
      <c r="G231" s="4" t="s">
        <v>21</v>
      </c>
      <c r="H231" s="16">
        <v>1</v>
      </c>
      <c r="I231" s="18">
        <v>0</v>
      </c>
      <c r="J231" s="8">
        <f t="shared" si="3"/>
        <v>0</v>
      </c>
      <c r="K231" s="7" t="s">
        <v>16</v>
      </c>
      <c r="L231" s="22" t="s">
        <v>10</v>
      </c>
      <c r="M231" s="22" t="s">
        <v>11</v>
      </c>
      <c r="N231" s="25"/>
      <c r="O231" s="25" t="s">
        <v>242</v>
      </c>
    </row>
    <row r="232" spans="3:16" ht="25.5" x14ac:dyDescent="0.25">
      <c r="C232" s="24">
        <v>229</v>
      </c>
      <c r="D232" s="15" t="s">
        <v>23</v>
      </c>
      <c r="E232" s="24" t="s">
        <v>218</v>
      </c>
      <c r="F232" s="25" t="s">
        <v>465</v>
      </c>
      <c r="G232" s="4" t="s">
        <v>14</v>
      </c>
      <c r="H232" s="16">
        <v>103</v>
      </c>
      <c r="I232" s="18">
        <v>65000</v>
      </c>
      <c r="J232" s="8">
        <f t="shared" si="3"/>
        <v>6695000</v>
      </c>
      <c r="K232" s="7" t="s">
        <v>16</v>
      </c>
      <c r="L232" s="22" t="s">
        <v>10</v>
      </c>
      <c r="M232" s="22" t="s">
        <v>11</v>
      </c>
      <c r="N232" s="25"/>
      <c r="O232" s="25" t="s">
        <v>242</v>
      </c>
    </row>
    <row r="233" spans="3:16" ht="25.5" x14ac:dyDescent="0.25">
      <c r="C233" s="24">
        <v>230</v>
      </c>
      <c r="D233" s="15" t="s">
        <v>23</v>
      </c>
      <c r="E233" s="24" t="s">
        <v>219</v>
      </c>
      <c r="F233" s="25" t="s">
        <v>465</v>
      </c>
      <c r="G233" s="4" t="s">
        <v>14</v>
      </c>
      <c r="H233" s="16">
        <v>129</v>
      </c>
      <c r="I233" s="18">
        <v>2700</v>
      </c>
      <c r="J233" s="8">
        <f t="shared" ref="J233:J289" si="4">H233*I233</f>
        <v>348300</v>
      </c>
      <c r="K233" s="7" t="s">
        <v>16</v>
      </c>
      <c r="L233" s="22" t="s">
        <v>10</v>
      </c>
      <c r="M233" s="22" t="s">
        <v>11</v>
      </c>
      <c r="N233" s="25"/>
      <c r="O233" s="25" t="s">
        <v>242</v>
      </c>
    </row>
    <row r="234" spans="3:16" ht="25.5" x14ac:dyDescent="0.25">
      <c r="C234" s="24">
        <v>231</v>
      </c>
      <c r="D234" s="15" t="s">
        <v>23</v>
      </c>
      <c r="E234" s="24" t="s">
        <v>220</v>
      </c>
      <c r="F234" s="25" t="s">
        <v>465</v>
      </c>
      <c r="G234" s="4" t="s">
        <v>14</v>
      </c>
      <c r="H234" s="4">
        <v>5</v>
      </c>
      <c r="I234" s="18">
        <v>4100</v>
      </c>
      <c r="J234" s="8">
        <f t="shared" si="4"/>
        <v>20500</v>
      </c>
      <c r="K234" s="7" t="s">
        <v>16</v>
      </c>
      <c r="L234" s="22" t="s">
        <v>10</v>
      </c>
      <c r="M234" s="22" t="s">
        <v>11</v>
      </c>
      <c r="N234" s="25"/>
      <c r="O234" s="25" t="s">
        <v>242</v>
      </c>
    </row>
    <row r="235" spans="3:16" ht="25.5" x14ac:dyDescent="0.25">
      <c r="C235" s="24">
        <v>232</v>
      </c>
      <c r="D235" s="15" t="s">
        <v>23</v>
      </c>
      <c r="E235" s="24" t="s">
        <v>221</v>
      </c>
      <c r="F235" s="25" t="s">
        <v>465</v>
      </c>
      <c r="G235" s="4" t="s">
        <v>14</v>
      </c>
      <c r="H235" s="4">
        <v>5</v>
      </c>
      <c r="I235" s="18">
        <v>600</v>
      </c>
      <c r="J235" s="8">
        <f t="shared" si="4"/>
        <v>3000</v>
      </c>
      <c r="K235" s="7" t="s">
        <v>16</v>
      </c>
      <c r="L235" s="22" t="s">
        <v>10</v>
      </c>
      <c r="M235" s="22" t="s">
        <v>11</v>
      </c>
      <c r="N235" s="25"/>
      <c r="O235" s="25" t="s">
        <v>242</v>
      </c>
    </row>
    <row r="236" spans="3:16" ht="25.5" x14ac:dyDescent="0.25">
      <c r="C236" s="24">
        <v>233</v>
      </c>
      <c r="D236" s="15" t="s">
        <v>23</v>
      </c>
      <c r="E236" s="24" t="s">
        <v>222</v>
      </c>
      <c r="F236" s="25" t="s">
        <v>465</v>
      </c>
      <c r="G236" s="4" t="s">
        <v>15</v>
      </c>
      <c r="H236" s="4">
        <v>2</v>
      </c>
      <c r="I236" s="18">
        <v>11000</v>
      </c>
      <c r="J236" s="8">
        <f t="shared" si="4"/>
        <v>22000</v>
      </c>
      <c r="K236" s="7" t="s">
        <v>16</v>
      </c>
      <c r="L236" s="22" t="s">
        <v>10</v>
      </c>
      <c r="M236" s="22" t="s">
        <v>11</v>
      </c>
      <c r="N236" s="25"/>
      <c r="O236" s="25" t="s">
        <v>242</v>
      </c>
    </row>
    <row r="237" spans="3:16" ht="25.5" x14ac:dyDescent="0.25">
      <c r="C237" s="24">
        <v>234</v>
      </c>
      <c r="D237" s="15" t="s">
        <v>23</v>
      </c>
      <c r="E237" s="24" t="s">
        <v>223</v>
      </c>
      <c r="F237" s="25" t="s">
        <v>465</v>
      </c>
      <c r="G237" s="4" t="s">
        <v>40</v>
      </c>
      <c r="H237" s="4">
        <v>2</v>
      </c>
      <c r="I237" s="18">
        <v>3180</v>
      </c>
      <c r="J237" s="8">
        <f t="shared" si="4"/>
        <v>6360</v>
      </c>
      <c r="K237" s="7" t="s">
        <v>16</v>
      </c>
      <c r="L237" s="22" t="s">
        <v>10</v>
      </c>
      <c r="M237" s="22" t="s">
        <v>11</v>
      </c>
      <c r="N237" s="25"/>
      <c r="O237" s="25" t="s">
        <v>242</v>
      </c>
    </row>
    <row r="238" spans="3:16" ht="25.5" x14ac:dyDescent="0.25">
      <c r="C238" s="24">
        <v>235</v>
      </c>
      <c r="D238" s="15" t="s">
        <v>23</v>
      </c>
      <c r="E238" s="24" t="s">
        <v>224</v>
      </c>
      <c r="F238" s="25" t="s">
        <v>465</v>
      </c>
      <c r="G238" s="4" t="s">
        <v>14</v>
      </c>
      <c r="H238" s="4">
        <v>1</v>
      </c>
      <c r="I238" s="18">
        <v>105300.651505</v>
      </c>
      <c r="J238" s="8">
        <f t="shared" si="4"/>
        <v>105300.651505</v>
      </c>
      <c r="K238" s="7" t="s">
        <v>16</v>
      </c>
      <c r="L238" s="22" t="s">
        <v>10</v>
      </c>
      <c r="M238" s="22" t="s">
        <v>11</v>
      </c>
      <c r="N238" s="25"/>
      <c r="O238" s="25" t="s">
        <v>242</v>
      </c>
    </row>
    <row r="239" spans="3:16" ht="25.5" x14ac:dyDescent="0.25">
      <c r="C239" s="24">
        <v>236</v>
      </c>
      <c r="D239" s="15" t="s">
        <v>23</v>
      </c>
      <c r="E239" s="24" t="s">
        <v>225</v>
      </c>
      <c r="F239" s="25" t="s">
        <v>465</v>
      </c>
      <c r="G239" s="4" t="s">
        <v>14</v>
      </c>
      <c r="H239" s="4">
        <v>1</v>
      </c>
      <c r="I239" s="18">
        <v>2600</v>
      </c>
      <c r="J239" s="8">
        <f t="shared" si="4"/>
        <v>2600</v>
      </c>
      <c r="K239" s="7" t="s">
        <v>16</v>
      </c>
      <c r="L239" s="22" t="s">
        <v>10</v>
      </c>
      <c r="M239" s="22" t="s">
        <v>11</v>
      </c>
      <c r="N239" s="25"/>
      <c r="O239" s="25" t="s">
        <v>242</v>
      </c>
    </row>
    <row r="240" spans="3:16" ht="25.5" x14ac:dyDescent="0.25">
      <c r="C240" s="24">
        <v>237</v>
      </c>
      <c r="D240" s="15" t="s">
        <v>23</v>
      </c>
      <c r="E240" s="24" t="s">
        <v>226</v>
      </c>
      <c r="F240" s="25" t="s">
        <v>465</v>
      </c>
      <c r="G240" s="24" t="s">
        <v>40</v>
      </c>
      <c r="H240" s="24">
        <v>20</v>
      </c>
      <c r="I240" s="18">
        <v>2000</v>
      </c>
      <c r="J240" s="8">
        <f t="shared" si="4"/>
        <v>40000</v>
      </c>
      <c r="K240" s="7" t="s">
        <v>16</v>
      </c>
      <c r="L240" s="22" t="s">
        <v>10</v>
      </c>
      <c r="M240" s="22" t="s">
        <v>11</v>
      </c>
      <c r="N240" s="25"/>
      <c r="O240" s="25" t="s">
        <v>242</v>
      </c>
    </row>
    <row r="241" spans="3:15" ht="25.5" x14ac:dyDescent="0.25">
      <c r="C241" s="24">
        <v>238</v>
      </c>
      <c r="D241" s="15" t="s">
        <v>23</v>
      </c>
      <c r="E241" s="24" t="s">
        <v>227</v>
      </c>
      <c r="F241" s="25" t="s">
        <v>465</v>
      </c>
      <c r="G241" s="24" t="s">
        <v>17</v>
      </c>
      <c r="H241" s="16">
        <v>20</v>
      </c>
      <c r="I241" s="18">
        <v>86800</v>
      </c>
      <c r="J241" s="8">
        <f t="shared" si="4"/>
        <v>1736000</v>
      </c>
      <c r="K241" s="7" t="s">
        <v>16</v>
      </c>
      <c r="L241" s="22" t="s">
        <v>10</v>
      </c>
      <c r="M241" s="22" t="s">
        <v>11</v>
      </c>
      <c r="N241" s="25"/>
      <c r="O241" s="25" t="s">
        <v>242</v>
      </c>
    </row>
    <row r="242" spans="3:15" ht="25.5" x14ac:dyDescent="0.25">
      <c r="C242" s="24">
        <v>239</v>
      </c>
      <c r="D242" s="15" t="s">
        <v>23</v>
      </c>
      <c r="E242" s="24" t="s">
        <v>228</v>
      </c>
      <c r="F242" s="25" t="s">
        <v>465</v>
      </c>
      <c r="G242" s="24" t="s">
        <v>17</v>
      </c>
      <c r="H242" s="16">
        <v>10</v>
      </c>
      <c r="I242" s="18">
        <v>24700</v>
      </c>
      <c r="J242" s="8">
        <f t="shared" si="4"/>
        <v>247000</v>
      </c>
      <c r="K242" s="7" t="s">
        <v>16</v>
      </c>
      <c r="L242" s="22" t="s">
        <v>10</v>
      </c>
      <c r="M242" s="22" t="s">
        <v>11</v>
      </c>
      <c r="N242" s="25"/>
      <c r="O242" s="25" t="s">
        <v>242</v>
      </c>
    </row>
    <row r="243" spans="3:15" ht="25.5" x14ac:dyDescent="0.25">
      <c r="C243" s="24">
        <v>240</v>
      </c>
      <c r="D243" s="15" t="s">
        <v>23</v>
      </c>
      <c r="E243" s="24" t="s">
        <v>229</v>
      </c>
      <c r="F243" s="25" t="s">
        <v>465</v>
      </c>
      <c r="G243" s="4" t="s">
        <v>40</v>
      </c>
      <c r="H243" s="16">
        <v>10</v>
      </c>
      <c r="I243" s="18">
        <v>14000</v>
      </c>
      <c r="J243" s="8">
        <f t="shared" si="4"/>
        <v>140000</v>
      </c>
      <c r="K243" s="7" t="s">
        <v>16</v>
      </c>
      <c r="L243" s="22" t="s">
        <v>10</v>
      </c>
      <c r="M243" s="22" t="s">
        <v>11</v>
      </c>
      <c r="N243" s="25"/>
      <c r="O243" s="25" t="s">
        <v>242</v>
      </c>
    </row>
    <row r="244" spans="3:15" ht="25.5" x14ac:dyDescent="0.25">
      <c r="C244" s="24">
        <v>241</v>
      </c>
      <c r="D244" s="15" t="s">
        <v>23</v>
      </c>
      <c r="E244" s="24" t="s">
        <v>230</v>
      </c>
      <c r="F244" s="25" t="s">
        <v>465</v>
      </c>
      <c r="G244" s="24" t="s">
        <v>40</v>
      </c>
      <c r="H244" s="16">
        <v>10</v>
      </c>
      <c r="I244" s="18">
        <v>11400</v>
      </c>
      <c r="J244" s="8">
        <f t="shared" si="4"/>
        <v>114000</v>
      </c>
      <c r="K244" s="7" t="s">
        <v>16</v>
      </c>
      <c r="L244" s="22" t="s">
        <v>10</v>
      </c>
      <c r="M244" s="22" t="s">
        <v>11</v>
      </c>
      <c r="N244" s="25"/>
      <c r="O244" s="25" t="s">
        <v>242</v>
      </c>
    </row>
    <row r="245" spans="3:15" ht="25.5" x14ac:dyDescent="0.25">
      <c r="C245" s="24">
        <v>242</v>
      </c>
      <c r="D245" s="15" t="s">
        <v>23</v>
      </c>
      <c r="E245" s="24" t="s">
        <v>231</v>
      </c>
      <c r="F245" s="25" t="s">
        <v>465</v>
      </c>
      <c r="G245" s="4" t="s">
        <v>14</v>
      </c>
      <c r="H245" s="16">
        <v>0.1</v>
      </c>
      <c r="I245" s="18">
        <v>200000</v>
      </c>
      <c r="J245" s="8">
        <f t="shared" si="4"/>
        <v>20000</v>
      </c>
      <c r="K245" s="7" t="s">
        <v>16</v>
      </c>
      <c r="L245" s="22" t="s">
        <v>10</v>
      </c>
      <c r="M245" s="22" t="s">
        <v>11</v>
      </c>
      <c r="N245" s="25"/>
      <c r="O245" s="25" t="s">
        <v>242</v>
      </c>
    </row>
    <row r="246" spans="3:15" ht="25.5" x14ac:dyDescent="0.25">
      <c r="C246" s="24">
        <v>243</v>
      </c>
      <c r="D246" s="15" t="s">
        <v>23</v>
      </c>
      <c r="E246" s="24" t="s">
        <v>232</v>
      </c>
      <c r="F246" s="25" t="s">
        <v>465</v>
      </c>
      <c r="G246" s="16" t="s">
        <v>28</v>
      </c>
      <c r="H246" s="16">
        <v>1</v>
      </c>
      <c r="I246" s="18">
        <v>150000</v>
      </c>
      <c r="J246" s="8">
        <f t="shared" si="4"/>
        <v>150000</v>
      </c>
      <c r="K246" s="7" t="s">
        <v>16</v>
      </c>
      <c r="L246" s="22" t="s">
        <v>10</v>
      </c>
      <c r="M246" s="22" t="s">
        <v>11</v>
      </c>
      <c r="N246" s="25"/>
      <c r="O246" s="25" t="s">
        <v>242</v>
      </c>
    </row>
    <row r="247" spans="3:15" ht="25.5" x14ac:dyDescent="0.25">
      <c r="C247" s="24">
        <v>244</v>
      </c>
      <c r="D247" s="15" t="s">
        <v>23</v>
      </c>
      <c r="E247" s="24" t="s">
        <v>233</v>
      </c>
      <c r="F247" s="25" t="s">
        <v>465</v>
      </c>
      <c r="G247" s="16" t="s">
        <v>28</v>
      </c>
      <c r="H247" s="16">
        <v>1</v>
      </c>
      <c r="I247" s="18">
        <v>300000</v>
      </c>
      <c r="J247" s="8">
        <f t="shared" si="4"/>
        <v>300000</v>
      </c>
      <c r="K247" s="7" t="s">
        <v>16</v>
      </c>
      <c r="L247" s="22" t="s">
        <v>10</v>
      </c>
      <c r="M247" s="22" t="s">
        <v>11</v>
      </c>
      <c r="N247" s="25"/>
      <c r="O247" s="25" t="s">
        <v>242</v>
      </c>
    </row>
    <row r="248" spans="3:15" ht="25.5" x14ac:dyDescent="0.25">
      <c r="C248" s="24">
        <v>245</v>
      </c>
      <c r="D248" s="15" t="s">
        <v>23</v>
      </c>
      <c r="E248" s="24" t="s">
        <v>234</v>
      </c>
      <c r="F248" s="25" t="s">
        <v>465</v>
      </c>
      <c r="G248" s="16" t="s">
        <v>28</v>
      </c>
      <c r="H248" s="16">
        <v>12</v>
      </c>
      <c r="I248" s="18">
        <v>1100</v>
      </c>
      <c r="J248" s="8">
        <f t="shared" si="4"/>
        <v>13200</v>
      </c>
      <c r="K248" s="7" t="s">
        <v>16</v>
      </c>
      <c r="L248" s="22" t="s">
        <v>10</v>
      </c>
      <c r="M248" s="22" t="s">
        <v>11</v>
      </c>
      <c r="N248" s="25"/>
      <c r="O248" s="25" t="s">
        <v>242</v>
      </c>
    </row>
    <row r="249" spans="3:15" ht="25.5" x14ac:dyDescent="0.25">
      <c r="C249" s="24">
        <v>246</v>
      </c>
      <c r="D249" s="15" t="s">
        <v>23</v>
      </c>
      <c r="E249" s="24" t="s">
        <v>235</v>
      </c>
      <c r="F249" s="25" t="s">
        <v>465</v>
      </c>
      <c r="G249" s="16" t="s">
        <v>15</v>
      </c>
      <c r="H249" s="16">
        <v>3</v>
      </c>
      <c r="I249" s="18">
        <v>25000</v>
      </c>
      <c r="J249" s="8">
        <f t="shared" si="4"/>
        <v>75000</v>
      </c>
      <c r="K249" s="7" t="s">
        <v>16</v>
      </c>
      <c r="L249" s="22" t="s">
        <v>10</v>
      </c>
      <c r="M249" s="22" t="s">
        <v>11</v>
      </c>
      <c r="N249" s="25"/>
      <c r="O249" s="25" t="s">
        <v>242</v>
      </c>
    </row>
    <row r="250" spans="3:15" ht="25.5" x14ac:dyDescent="0.25">
      <c r="C250" s="24">
        <v>247</v>
      </c>
      <c r="D250" s="15" t="s">
        <v>23</v>
      </c>
      <c r="E250" s="24" t="s">
        <v>236</v>
      </c>
      <c r="F250" s="25" t="s">
        <v>465</v>
      </c>
      <c r="G250" s="16" t="s">
        <v>15</v>
      </c>
      <c r="H250" s="16">
        <v>100</v>
      </c>
      <c r="I250" s="18">
        <v>75</v>
      </c>
      <c r="J250" s="8">
        <f t="shared" si="4"/>
        <v>7500</v>
      </c>
      <c r="K250" s="7" t="s">
        <v>16</v>
      </c>
      <c r="L250" s="22" t="s">
        <v>10</v>
      </c>
      <c r="M250" s="22" t="s">
        <v>11</v>
      </c>
      <c r="N250" s="25"/>
      <c r="O250" s="25" t="s">
        <v>242</v>
      </c>
    </row>
    <row r="251" spans="3:15" ht="25.5" x14ac:dyDescent="0.25">
      <c r="C251" s="24">
        <v>248</v>
      </c>
      <c r="D251" s="15" t="s">
        <v>23</v>
      </c>
      <c r="E251" s="24" t="s">
        <v>237</v>
      </c>
      <c r="F251" s="25" t="s">
        <v>465</v>
      </c>
      <c r="G251" s="16" t="s">
        <v>15</v>
      </c>
      <c r="H251" s="16">
        <v>1</v>
      </c>
      <c r="I251" s="18">
        <v>250000</v>
      </c>
      <c r="J251" s="8">
        <f t="shared" si="4"/>
        <v>250000</v>
      </c>
      <c r="K251" s="7" t="s">
        <v>16</v>
      </c>
      <c r="L251" s="22" t="s">
        <v>10</v>
      </c>
      <c r="M251" s="22" t="s">
        <v>11</v>
      </c>
      <c r="N251" s="25"/>
      <c r="O251" s="25" t="s">
        <v>242</v>
      </c>
    </row>
    <row r="252" spans="3:15" ht="25.5" x14ac:dyDescent="0.25">
      <c r="C252" s="24">
        <v>249</v>
      </c>
      <c r="D252" s="15" t="s">
        <v>23</v>
      </c>
      <c r="E252" s="24" t="s">
        <v>238</v>
      </c>
      <c r="F252" s="25" t="s">
        <v>465</v>
      </c>
      <c r="G252" s="16" t="s">
        <v>15</v>
      </c>
      <c r="H252" s="16">
        <v>2</v>
      </c>
      <c r="I252" s="18">
        <v>180000</v>
      </c>
      <c r="J252" s="8">
        <f t="shared" si="4"/>
        <v>360000</v>
      </c>
      <c r="K252" s="7" t="s">
        <v>16</v>
      </c>
      <c r="L252" s="22" t="s">
        <v>10</v>
      </c>
      <c r="M252" s="22" t="s">
        <v>11</v>
      </c>
      <c r="N252" s="25"/>
      <c r="O252" s="25" t="s">
        <v>242</v>
      </c>
    </row>
    <row r="253" spans="3:15" ht="25.5" x14ac:dyDescent="0.25">
      <c r="C253" s="24">
        <v>250</v>
      </c>
      <c r="D253" s="25" t="s">
        <v>209</v>
      </c>
      <c r="E253" s="24" t="s">
        <v>239</v>
      </c>
      <c r="F253" s="25" t="s">
        <v>465</v>
      </c>
      <c r="G253" s="61" t="s">
        <v>15</v>
      </c>
      <c r="H253" s="61">
        <v>1</v>
      </c>
      <c r="I253" s="18">
        <v>50000</v>
      </c>
      <c r="J253" s="8">
        <f t="shared" si="4"/>
        <v>50000</v>
      </c>
      <c r="K253" s="7" t="s">
        <v>16</v>
      </c>
      <c r="L253" s="22" t="s">
        <v>10</v>
      </c>
      <c r="M253" s="22" t="s">
        <v>11</v>
      </c>
      <c r="N253" s="25"/>
      <c r="O253" s="25" t="s">
        <v>242</v>
      </c>
    </row>
    <row r="254" spans="3:15" ht="25.5" x14ac:dyDescent="0.25">
      <c r="C254" s="24">
        <v>251</v>
      </c>
      <c r="D254" s="25" t="s">
        <v>209</v>
      </c>
      <c r="E254" s="24" t="s">
        <v>240</v>
      </c>
      <c r="F254" s="25" t="s">
        <v>465</v>
      </c>
      <c r="G254" s="61" t="s">
        <v>241</v>
      </c>
      <c r="H254" s="61">
        <v>1</v>
      </c>
      <c r="I254" s="18">
        <v>160000</v>
      </c>
      <c r="J254" s="8">
        <f t="shared" si="4"/>
        <v>160000</v>
      </c>
      <c r="K254" s="7" t="s">
        <v>16</v>
      </c>
      <c r="L254" s="22" t="s">
        <v>10</v>
      </c>
      <c r="M254" s="22" t="s">
        <v>11</v>
      </c>
      <c r="N254" s="25"/>
      <c r="O254" s="25" t="s">
        <v>242</v>
      </c>
    </row>
    <row r="255" spans="3:15" ht="25.5" x14ac:dyDescent="0.25">
      <c r="C255" s="24">
        <v>252</v>
      </c>
      <c r="D255" s="25" t="s">
        <v>46</v>
      </c>
      <c r="E255" s="24" t="s">
        <v>243</v>
      </c>
      <c r="F255" s="25" t="s">
        <v>465</v>
      </c>
      <c r="G255" s="25" t="s">
        <v>55</v>
      </c>
      <c r="H255" s="25">
        <v>1</v>
      </c>
      <c r="I255" s="18">
        <v>465700</v>
      </c>
      <c r="J255" s="25">
        <f t="shared" si="4"/>
        <v>465700</v>
      </c>
      <c r="K255" s="7" t="s">
        <v>16</v>
      </c>
      <c r="L255" s="22" t="s">
        <v>10</v>
      </c>
      <c r="M255" s="22" t="s">
        <v>11</v>
      </c>
      <c r="N255" s="25"/>
      <c r="O255" s="25" t="s">
        <v>242</v>
      </c>
    </row>
    <row r="256" spans="3:15" ht="25.5" x14ac:dyDescent="0.25">
      <c r="C256" s="24">
        <v>253</v>
      </c>
      <c r="D256" s="25" t="s">
        <v>46</v>
      </c>
      <c r="E256" s="24" t="s">
        <v>244</v>
      </c>
      <c r="F256" s="25" t="s">
        <v>465</v>
      </c>
      <c r="G256" s="25" t="s">
        <v>55</v>
      </c>
      <c r="H256" s="5">
        <v>1</v>
      </c>
      <c r="I256" s="18">
        <v>300000</v>
      </c>
      <c r="J256" s="25">
        <f t="shared" si="4"/>
        <v>300000</v>
      </c>
      <c r="K256" s="7" t="s">
        <v>16</v>
      </c>
      <c r="L256" s="22" t="s">
        <v>10</v>
      </c>
      <c r="M256" s="22" t="s">
        <v>11</v>
      </c>
      <c r="N256" s="25"/>
      <c r="O256" s="25" t="s">
        <v>242</v>
      </c>
    </row>
    <row r="257" spans="3:15" ht="25.5" x14ac:dyDescent="0.25">
      <c r="C257" s="24">
        <v>254</v>
      </c>
      <c r="D257" s="25" t="s">
        <v>46</v>
      </c>
      <c r="E257" s="24" t="s">
        <v>245</v>
      </c>
      <c r="F257" s="25" t="s">
        <v>465</v>
      </c>
      <c r="G257" s="25" t="s">
        <v>55</v>
      </c>
      <c r="H257" s="5">
        <v>1</v>
      </c>
      <c r="I257" s="18">
        <v>1500000</v>
      </c>
      <c r="J257" s="25">
        <f t="shared" si="4"/>
        <v>1500000</v>
      </c>
      <c r="K257" s="7" t="s">
        <v>16</v>
      </c>
      <c r="L257" s="22" t="s">
        <v>10</v>
      </c>
      <c r="M257" s="22" t="s">
        <v>11</v>
      </c>
      <c r="N257" s="25"/>
      <c r="O257" s="25" t="s">
        <v>242</v>
      </c>
    </row>
    <row r="258" spans="3:15" ht="25.5" x14ac:dyDescent="0.25">
      <c r="C258" s="24">
        <v>255</v>
      </c>
      <c r="D258" s="25" t="s">
        <v>46</v>
      </c>
      <c r="E258" s="24" t="s">
        <v>246</v>
      </c>
      <c r="F258" s="25" t="s">
        <v>465</v>
      </c>
      <c r="G258" s="25" t="s">
        <v>55</v>
      </c>
      <c r="H258" s="5">
        <v>1</v>
      </c>
      <c r="I258" s="18">
        <v>200000</v>
      </c>
      <c r="J258" s="25">
        <f t="shared" si="4"/>
        <v>200000</v>
      </c>
      <c r="K258" s="7" t="s">
        <v>16</v>
      </c>
      <c r="L258" s="22" t="s">
        <v>10</v>
      </c>
      <c r="M258" s="22" t="s">
        <v>11</v>
      </c>
      <c r="N258" s="25"/>
      <c r="O258" s="25" t="s">
        <v>242</v>
      </c>
    </row>
    <row r="259" spans="3:15" ht="51" x14ac:dyDescent="0.25">
      <c r="C259" s="24">
        <v>256</v>
      </c>
      <c r="D259" s="24" t="s">
        <v>256</v>
      </c>
      <c r="E259" s="24" t="s">
        <v>247</v>
      </c>
      <c r="F259" s="25" t="s">
        <v>465</v>
      </c>
      <c r="G259" s="17" t="s">
        <v>15</v>
      </c>
      <c r="H259" s="24">
        <v>1</v>
      </c>
      <c r="I259" s="24">
        <v>2292877.44</v>
      </c>
      <c r="J259" s="24">
        <f t="shared" si="4"/>
        <v>2292877.44</v>
      </c>
      <c r="K259" s="24" t="s">
        <v>16</v>
      </c>
      <c r="L259" s="24" t="s">
        <v>10</v>
      </c>
      <c r="M259" s="24" t="s">
        <v>11</v>
      </c>
      <c r="N259" s="24"/>
      <c r="O259" s="24" t="s">
        <v>242</v>
      </c>
    </row>
    <row r="260" spans="3:15" ht="51" x14ac:dyDescent="0.25">
      <c r="C260" s="24">
        <v>257</v>
      </c>
      <c r="D260" s="24" t="s">
        <v>256</v>
      </c>
      <c r="E260" s="24" t="s">
        <v>248</v>
      </c>
      <c r="F260" s="25" t="s">
        <v>465</v>
      </c>
      <c r="G260" s="17" t="s">
        <v>15</v>
      </c>
      <c r="H260" s="24">
        <v>1</v>
      </c>
      <c r="I260" s="24">
        <v>2507762.8800000004</v>
      </c>
      <c r="J260" s="24">
        <f t="shared" si="4"/>
        <v>2507762.8800000004</v>
      </c>
      <c r="K260" s="24" t="s">
        <v>16</v>
      </c>
      <c r="L260" s="24" t="s">
        <v>10</v>
      </c>
      <c r="M260" s="24" t="s">
        <v>11</v>
      </c>
      <c r="N260" s="24"/>
      <c r="O260" s="24" t="s">
        <v>242</v>
      </c>
    </row>
    <row r="261" spans="3:15" ht="25.5" x14ac:dyDescent="0.25">
      <c r="C261" s="24">
        <v>258</v>
      </c>
      <c r="D261" s="24" t="s">
        <v>256</v>
      </c>
      <c r="E261" s="24" t="s">
        <v>249</v>
      </c>
      <c r="F261" s="25" t="s">
        <v>465</v>
      </c>
      <c r="G261" s="17" t="s">
        <v>15</v>
      </c>
      <c r="H261" s="24">
        <v>1</v>
      </c>
      <c r="I261" s="24">
        <v>2742511.68</v>
      </c>
      <c r="J261" s="24">
        <f t="shared" si="4"/>
        <v>2742511.68</v>
      </c>
      <c r="K261" s="24" t="s">
        <v>16</v>
      </c>
      <c r="L261" s="24" t="s">
        <v>10</v>
      </c>
      <c r="M261" s="24" t="s">
        <v>11</v>
      </c>
      <c r="N261" s="24"/>
      <c r="O261" s="24" t="s">
        <v>242</v>
      </c>
    </row>
    <row r="262" spans="3:15" ht="25.5" x14ac:dyDescent="0.25">
      <c r="C262" s="24">
        <v>259</v>
      </c>
      <c r="D262" s="24" t="s">
        <v>256</v>
      </c>
      <c r="E262" s="24" t="s">
        <v>250</v>
      </c>
      <c r="F262" s="25" t="s">
        <v>465</v>
      </c>
      <c r="G262" s="17" t="s">
        <v>15</v>
      </c>
      <c r="H262" s="24">
        <v>1</v>
      </c>
      <c r="I262" s="24">
        <v>3002048.64</v>
      </c>
      <c r="J262" s="24">
        <f t="shared" si="4"/>
        <v>3002048.64</v>
      </c>
      <c r="K262" s="24" t="s">
        <v>16</v>
      </c>
      <c r="L262" s="24" t="s">
        <v>10</v>
      </c>
      <c r="M262" s="24" t="s">
        <v>11</v>
      </c>
      <c r="N262" s="24"/>
      <c r="O262" s="24" t="s">
        <v>242</v>
      </c>
    </row>
    <row r="263" spans="3:15" ht="25.5" x14ac:dyDescent="0.25">
      <c r="C263" s="24">
        <v>260</v>
      </c>
      <c r="D263" s="24" t="s">
        <v>256</v>
      </c>
      <c r="E263" s="24" t="s">
        <v>251</v>
      </c>
      <c r="F263" s="25" t="s">
        <v>465</v>
      </c>
      <c r="G263" s="17" t="s">
        <v>15</v>
      </c>
      <c r="H263" s="24">
        <v>1</v>
      </c>
      <c r="I263" s="24">
        <v>5663022.7320000008</v>
      </c>
      <c r="J263" s="24">
        <f t="shared" si="4"/>
        <v>5663022.7320000008</v>
      </c>
      <c r="K263" s="24" t="s">
        <v>16</v>
      </c>
      <c r="L263" s="24" t="s">
        <v>10</v>
      </c>
      <c r="M263" s="24" t="s">
        <v>11</v>
      </c>
      <c r="N263" s="24"/>
      <c r="O263" s="24" t="s">
        <v>242</v>
      </c>
    </row>
    <row r="264" spans="3:15" ht="38.25" x14ac:dyDescent="0.25">
      <c r="C264" s="24">
        <v>261</v>
      </c>
      <c r="D264" s="24" t="s">
        <v>256</v>
      </c>
      <c r="E264" s="24" t="s">
        <v>252</v>
      </c>
      <c r="F264" s="25" t="s">
        <v>465</v>
      </c>
      <c r="G264" s="17" t="s">
        <v>15</v>
      </c>
      <c r="H264" s="24">
        <v>1</v>
      </c>
      <c r="I264" s="24">
        <v>9731240.6400000006</v>
      </c>
      <c r="J264" s="24">
        <f t="shared" si="4"/>
        <v>9731240.6400000006</v>
      </c>
      <c r="K264" s="24" t="s">
        <v>16</v>
      </c>
      <c r="L264" s="24" t="s">
        <v>10</v>
      </c>
      <c r="M264" s="24" t="s">
        <v>11</v>
      </c>
      <c r="N264" s="24"/>
      <c r="O264" s="24" t="s">
        <v>242</v>
      </c>
    </row>
    <row r="265" spans="3:15" ht="25.5" x14ac:dyDescent="0.25">
      <c r="C265" s="24">
        <v>262</v>
      </c>
      <c r="D265" s="24" t="s">
        <v>256</v>
      </c>
      <c r="E265" s="24" t="s">
        <v>253</v>
      </c>
      <c r="F265" s="25" t="s">
        <v>465</v>
      </c>
      <c r="G265" s="17" t="s">
        <v>15</v>
      </c>
      <c r="H265" s="24">
        <v>1</v>
      </c>
      <c r="I265" s="24">
        <v>1114920</v>
      </c>
      <c r="J265" s="24">
        <f t="shared" si="4"/>
        <v>1114920</v>
      </c>
      <c r="K265" s="24" t="s">
        <v>16</v>
      </c>
      <c r="L265" s="24" t="s">
        <v>10</v>
      </c>
      <c r="M265" s="24" t="s">
        <v>11</v>
      </c>
      <c r="N265" s="24"/>
      <c r="O265" s="24" t="s">
        <v>242</v>
      </c>
    </row>
    <row r="266" spans="3:15" ht="25.5" x14ac:dyDescent="0.25">
      <c r="C266" s="24">
        <v>263</v>
      </c>
      <c r="D266" s="24" t="s">
        <v>256</v>
      </c>
      <c r="E266" s="24" t="s">
        <v>254</v>
      </c>
      <c r="F266" s="25" t="s">
        <v>465</v>
      </c>
      <c r="G266" s="17" t="s">
        <v>15</v>
      </c>
      <c r="H266" s="24">
        <v>1</v>
      </c>
      <c r="I266" s="24">
        <v>2257200</v>
      </c>
      <c r="J266" s="24">
        <f t="shared" si="4"/>
        <v>2257200</v>
      </c>
      <c r="K266" s="24" t="s">
        <v>16</v>
      </c>
      <c r="L266" s="24" t="s">
        <v>10</v>
      </c>
      <c r="M266" s="24" t="s">
        <v>11</v>
      </c>
      <c r="N266" s="24"/>
      <c r="O266" s="24" t="s">
        <v>242</v>
      </c>
    </row>
    <row r="267" spans="3:15" ht="25.5" x14ac:dyDescent="0.25">
      <c r="C267" s="24">
        <v>264</v>
      </c>
      <c r="D267" s="24" t="s">
        <v>256</v>
      </c>
      <c r="E267" s="24" t="s">
        <v>255</v>
      </c>
      <c r="F267" s="25" t="s">
        <v>465</v>
      </c>
      <c r="G267" s="17" t="s">
        <v>241</v>
      </c>
      <c r="H267" s="24">
        <v>1</v>
      </c>
      <c r="I267" s="24">
        <v>1651860</v>
      </c>
      <c r="J267" s="24">
        <f t="shared" si="4"/>
        <v>1651860</v>
      </c>
      <c r="K267" s="24" t="s">
        <v>16</v>
      </c>
      <c r="L267" s="24" t="s">
        <v>10</v>
      </c>
      <c r="M267" s="24" t="s">
        <v>11</v>
      </c>
      <c r="N267" s="24"/>
      <c r="O267" s="24" t="s">
        <v>242</v>
      </c>
    </row>
    <row r="268" spans="3:15" ht="25.5" x14ac:dyDescent="0.25">
      <c r="C268" s="24">
        <v>265</v>
      </c>
      <c r="D268" s="15" t="s">
        <v>23</v>
      </c>
      <c r="E268" s="16" t="s">
        <v>258</v>
      </c>
      <c r="F268" s="24" t="s">
        <v>465</v>
      </c>
      <c r="G268" s="4" t="s">
        <v>14</v>
      </c>
      <c r="H268" s="57">
        <v>150</v>
      </c>
      <c r="I268" s="57">
        <v>9000</v>
      </c>
      <c r="J268" s="24">
        <f t="shared" si="4"/>
        <v>1350000</v>
      </c>
      <c r="K268" s="24" t="s">
        <v>16</v>
      </c>
      <c r="L268" s="24" t="s">
        <v>10</v>
      </c>
      <c r="M268" s="24" t="s">
        <v>11</v>
      </c>
      <c r="N268" s="24"/>
      <c r="O268" s="24" t="s">
        <v>257</v>
      </c>
    </row>
    <row r="269" spans="3:15" ht="25.5" x14ac:dyDescent="0.25">
      <c r="C269" s="24">
        <v>266</v>
      </c>
      <c r="D269" s="15" t="s">
        <v>23</v>
      </c>
      <c r="E269" s="16" t="s">
        <v>259</v>
      </c>
      <c r="F269" s="24" t="s">
        <v>465</v>
      </c>
      <c r="G269" s="4" t="s">
        <v>14</v>
      </c>
      <c r="H269" s="57">
        <v>48</v>
      </c>
      <c r="I269" s="57">
        <v>700</v>
      </c>
      <c r="J269" s="24">
        <f t="shared" si="4"/>
        <v>33600</v>
      </c>
      <c r="K269" s="24" t="s">
        <v>16</v>
      </c>
      <c r="L269" s="24" t="s">
        <v>10</v>
      </c>
      <c r="M269" s="24" t="s">
        <v>11</v>
      </c>
      <c r="N269" s="25"/>
      <c r="O269" s="24" t="s">
        <v>257</v>
      </c>
    </row>
    <row r="270" spans="3:15" ht="25.5" x14ac:dyDescent="0.25">
      <c r="C270" s="24">
        <v>267</v>
      </c>
      <c r="D270" s="15" t="s">
        <v>23</v>
      </c>
      <c r="E270" s="16" t="s">
        <v>260</v>
      </c>
      <c r="F270" s="24" t="s">
        <v>465</v>
      </c>
      <c r="G270" s="4" t="s">
        <v>14</v>
      </c>
      <c r="H270" s="57">
        <v>3.3000000000000003</v>
      </c>
      <c r="I270" s="57">
        <v>5280</v>
      </c>
      <c r="J270" s="24">
        <f t="shared" si="4"/>
        <v>17424</v>
      </c>
      <c r="K270" s="24" t="s">
        <v>16</v>
      </c>
      <c r="L270" s="24" t="s">
        <v>10</v>
      </c>
      <c r="M270" s="24" t="s">
        <v>11</v>
      </c>
      <c r="N270" s="25"/>
      <c r="O270" s="24" t="s">
        <v>257</v>
      </c>
    </row>
    <row r="271" spans="3:15" ht="25.5" x14ac:dyDescent="0.25">
      <c r="C271" s="24">
        <v>268</v>
      </c>
      <c r="D271" s="15" t="s">
        <v>23</v>
      </c>
      <c r="E271" s="16" t="s">
        <v>261</v>
      </c>
      <c r="F271" s="24" t="s">
        <v>465</v>
      </c>
      <c r="G271" s="4" t="s">
        <v>14</v>
      </c>
      <c r="H271" s="57">
        <v>19.200000000000003</v>
      </c>
      <c r="I271" s="57">
        <v>9350</v>
      </c>
      <c r="J271" s="24">
        <f t="shared" si="4"/>
        <v>179520.00000000003</v>
      </c>
      <c r="K271" s="24" t="s">
        <v>16</v>
      </c>
      <c r="L271" s="24" t="s">
        <v>10</v>
      </c>
      <c r="M271" s="24" t="s">
        <v>11</v>
      </c>
      <c r="N271" s="25"/>
      <c r="O271" s="24" t="s">
        <v>257</v>
      </c>
    </row>
    <row r="272" spans="3:15" ht="25.5" x14ac:dyDescent="0.25">
      <c r="C272" s="24">
        <v>269</v>
      </c>
      <c r="D272" s="15" t="s">
        <v>23</v>
      </c>
      <c r="E272" s="16" t="s">
        <v>178</v>
      </c>
      <c r="F272" s="24" t="s">
        <v>465</v>
      </c>
      <c r="G272" s="4" t="s">
        <v>14</v>
      </c>
      <c r="H272" s="57">
        <v>3.3000000000000003</v>
      </c>
      <c r="I272" s="57">
        <v>183000</v>
      </c>
      <c r="J272" s="24">
        <f t="shared" si="4"/>
        <v>603900</v>
      </c>
      <c r="K272" s="24" t="s">
        <v>16</v>
      </c>
      <c r="L272" s="24" t="s">
        <v>10</v>
      </c>
      <c r="M272" s="24" t="s">
        <v>11</v>
      </c>
      <c r="N272" s="25"/>
      <c r="O272" s="24" t="s">
        <v>257</v>
      </c>
    </row>
    <row r="273" spans="3:15" ht="25.5" x14ac:dyDescent="0.25">
      <c r="C273" s="24">
        <v>270</v>
      </c>
      <c r="D273" s="15" t="s">
        <v>23</v>
      </c>
      <c r="E273" s="16" t="s">
        <v>262</v>
      </c>
      <c r="F273" s="24" t="s">
        <v>465</v>
      </c>
      <c r="G273" s="4" t="s">
        <v>14</v>
      </c>
      <c r="H273" s="57">
        <v>3.5999999999999996</v>
      </c>
      <c r="I273" s="57">
        <v>92000</v>
      </c>
      <c r="J273" s="24">
        <f t="shared" si="4"/>
        <v>331199.99999999994</v>
      </c>
      <c r="K273" s="24" t="s">
        <v>16</v>
      </c>
      <c r="L273" s="24" t="s">
        <v>10</v>
      </c>
      <c r="M273" s="24" t="s">
        <v>11</v>
      </c>
      <c r="N273" s="25"/>
      <c r="O273" s="24" t="s">
        <v>257</v>
      </c>
    </row>
    <row r="274" spans="3:15" ht="25.5" x14ac:dyDescent="0.25">
      <c r="C274" s="24">
        <v>271</v>
      </c>
      <c r="D274" s="15" t="s">
        <v>23</v>
      </c>
      <c r="E274" s="16" t="s">
        <v>263</v>
      </c>
      <c r="F274" s="24" t="s">
        <v>465</v>
      </c>
      <c r="G274" s="4" t="s">
        <v>14</v>
      </c>
      <c r="H274" s="57">
        <v>4.4399999999999995</v>
      </c>
      <c r="I274" s="57">
        <v>1230</v>
      </c>
      <c r="J274" s="24">
        <f t="shared" si="4"/>
        <v>5461.2</v>
      </c>
      <c r="K274" s="24" t="s">
        <v>16</v>
      </c>
      <c r="L274" s="24" t="s">
        <v>10</v>
      </c>
      <c r="M274" s="24" t="s">
        <v>11</v>
      </c>
      <c r="N274" s="25"/>
      <c r="O274" s="24" t="s">
        <v>257</v>
      </c>
    </row>
    <row r="275" spans="3:15" ht="25.5" x14ac:dyDescent="0.25">
      <c r="C275" s="24">
        <v>272</v>
      </c>
      <c r="D275" s="15" t="s">
        <v>23</v>
      </c>
      <c r="E275" s="16" t="s">
        <v>264</v>
      </c>
      <c r="F275" s="24" t="s">
        <v>465</v>
      </c>
      <c r="G275" s="4" t="s">
        <v>41</v>
      </c>
      <c r="H275" s="57">
        <v>234</v>
      </c>
      <c r="I275" s="57">
        <v>22000</v>
      </c>
      <c r="J275" s="24">
        <f t="shared" si="4"/>
        <v>5148000</v>
      </c>
      <c r="K275" s="24" t="s">
        <v>16</v>
      </c>
      <c r="L275" s="24" t="s">
        <v>10</v>
      </c>
      <c r="M275" s="24" t="s">
        <v>11</v>
      </c>
      <c r="N275" s="25"/>
      <c r="O275" s="24" t="s">
        <v>257</v>
      </c>
    </row>
    <row r="276" spans="3:15" ht="25.5" x14ac:dyDescent="0.25">
      <c r="C276" s="24">
        <v>273</v>
      </c>
      <c r="D276" s="15" t="s">
        <v>23</v>
      </c>
      <c r="E276" s="16" t="s">
        <v>265</v>
      </c>
      <c r="F276" s="24" t="s">
        <v>465</v>
      </c>
      <c r="G276" s="4" t="s">
        <v>14</v>
      </c>
      <c r="H276" s="57">
        <v>3.5999999999999996</v>
      </c>
      <c r="I276" s="57">
        <v>1820</v>
      </c>
      <c r="J276" s="24">
        <f t="shared" si="4"/>
        <v>6551.9999999999991</v>
      </c>
      <c r="K276" s="24" t="s">
        <v>16</v>
      </c>
      <c r="L276" s="24" t="s">
        <v>10</v>
      </c>
      <c r="M276" s="24" t="s">
        <v>11</v>
      </c>
      <c r="N276" s="25"/>
      <c r="O276" s="24" t="s">
        <v>257</v>
      </c>
    </row>
    <row r="277" spans="3:15" ht="25.5" x14ac:dyDescent="0.25">
      <c r="C277" s="24">
        <v>274</v>
      </c>
      <c r="D277" s="15" t="s">
        <v>23</v>
      </c>
      <c r="E277" s="16" t="s">
        <v>266</v>
      </c>
      <c r="F277" s="24" t="s">
        <v>465</v>
      </c>
      <c r="G277" s="4" t="s">
        <v>14</v>
      </c>
      <c r="H277" s="57">
        <v>49.5</v>
      </c>
      <c r="I277" s="57">
        <v>2000</v>
      </c>
      <c r="J277" s="24">
        <f t="shared" si="4"/>
        <v>99000</v>
      </c>
      <c r="K277" s="24" t="s">
        <v>16</v>
      </c>
      <c r="L277" s="24" t="s">
        <v>10</v>
      </c>
      <c r="M277" s="24" t="s">
        <v>11</v>
      </c>
      <c r="N277" s="25"/>
      <c r="O277" s="24" t="s">
        <v>257</v>
      </c>
    </row>
    <row r="278" spans="3:15" ht="25.5" x14ac:dyDescent="0.25">
      <c r="C278" s="24">
        <v>275</v>
      </c>
      <c r="D278" s="15" t="s">
        <v>23</v>
      </c>
      <c r="E278" s="16" t="s">
        <v>267</v>
      </c>
      <c r="F278" s="24" t="s">
        <v>465</v>
      </c>
      <c r="G278" s="4" t="s">
        <v>14</v>
      </c>
      <c r="H278" s="57">
        <v>12</v>
      </c>
      <c r="I278" s="57">
        <v>1980</v>
      </c>
      <c r="J278" s="24">
        <f t="shared" si="4"/>
        <v>23760</v>
      </c>
      <c r="K278" s="24" t="s">
        <v>16</v>
      </c>
      <c r="L278" s="24" t="s">
        <v>10</v>
      </c>
      <c r="M278" s="24" t="s">
        <v>11</v>
      </c>
      <c r="N278" s="25"/>
      <c r="O278" s="24" t="s">
        <v>257</v>
      </c>
    </row>
    <row r="279" spans="3:15" ht="25.5" x14ac:dyDescent="0.25">
      <c r="C279" s="24">
        <v>276</v>
      </c>
      <c r="D279" s="15" t="s">
        <v>23</v>
      </c>
      <c r="E279" s="4" t="s">
        <v>268</v>
      </c>
      <c r="F279" s="24" t="s">
        <v>465</v>
      </c>
      <c r="G279" s="4" t="s">
        <v>14</v>
      </c>
      <c r="H279" s="57">
        <v>1.5</v>
      </c>
      <c r="I279" s="57">
        <v>52000</v>
      </c>
      <c r="J279" s="24">
        <f t="shared" si="4"/>
        <v>78000</v>
      </c>
      <c r="K279" s="24" t="s">
        <v>16</v>
      </c>
      <c r="L279" s="24" t="s">
        <v>10</v>
      </c>
      <c r="M279" s="24" t="s">
        <v>11</v>
      </c>
      <c r="N279" s="25"/>
      <c r="O279" s="24" t="s">
        <v>257</v>
      </c>
    </row>
    <row r="280" spans="3:15" ht="25.5" x14ac:dyDescent="0.25">
      <c r="C280" s="24">
        <v>277</v>
      </c>
      <c r="D280" s="15" t="s">
        <v>23</v>
      </c>
      <c r="E280" s="16" t="s">
        <v>269</v>
      </c>
      <c r="F280" s="24" t="s">
        <v>465</v>
      </c>
      <c r="G280" s="4" t="s">
        <v>14</v>
      </c>
      <c r="H280" s="57">
        <v>0.15000000000000002</v>
      </c>
      <c r="I280" s="57">
        <v>11505</v>
      </c>
      <c r="J280" s="24">
        <f t="shared" si="4"/>
        <v>1725.7500000000002</v>
      </c>
      <c r="K280" s="24" t="s">
        <v>16</v>
      </c>
      <c r="L280" s="24" t="s">
        <v>10</v>
      </c>
      <c r="M280" s="24" t="s">
        <v>11</v>
      </c>
      <c r="N280" s="25"/>
      <c r="O280" s="24" t="s">
        <v>257</v>
      </c>
    </row>
    <row r="281" spans="3:15" ht="25.5" x14ac:dyDescent="0.25">
      <c r="C281" s="24">
        <v>278</v>
      </c>
      <c r="D281" s="15" t="s">
        <v>23</v>
      </c>
      <c r="E281" s="16" t="s">
        <v>270</v>
      </c>
      <c r="F281" s="24" t="s">
        <v>465</v>
      </c>
      <c r="G281" s="4" t="s">
        <v>14</v>
      </c>
      <c r="H281" s="57">
        <v>6</v>
      </c>
      <c r="I281" s="57">
        <v>3940</v>
      </c>
      <c r="J281" s="24">
        <f t="shared" si="4"/>
        <v>23640</v>
      </c>
      <c r="K281" s="24" t="s">
        <v>16</v>
      </c>
      <c r="L281" s="24" t="s">
        <v>10</v>
      </c>
      <c r="M281" s="24" t="s">
        <v>11</v>
      </c>
      <c r="N281" s="25"/>
      <c r="O281" s="24" t="s">
        <v>257</v>
      </c>
    </row>
    <row r="282" spans="3:15" ht="25.5" x14ac:dyDescent="0.25">
      <c r="C282" s="24">
        <v>279</v>
      </c>
      <c r="D282" s="15" t="s">
        <v>23</v>
      </c>
      <c r="E282" s="16" t="s">
        <v>271</v>
      </c>
      <c r="F282" s="24" t="s">
        <v>465</v>
      </c>
      <c r="G282" s="4" t="s">
        <v>14</v>
      </c>
      <c r="H282" s="57">
        <v>12.450000000000001</v>
      </c>
      <c r="I282" s="57">
        <v>103365</v>
      </c>
      <c r="J282" s="24">
        <f t="shared" si="4"/>
        <v>1286894.25</v>
      </c>
      <c r="K282" s="24" t="s">
        <v>16</v>
      </c>
      <c r="L282" s="24" t="s">
        <v>10</v>
      </c>
      <c r="M282" s="24" t="s">
        <v>11</v>
      </c>
      <c r="N282" s="25"/>
      <c r="O282" s="24" t="s">
        <v>257</v>
      </c>
    </row>
    <row r="283" spans="3:15" ht="25.5" x14ac:dyDescent="0.25">
      <c r="C283" s="24">
        <v>280</v>
      </c>
      <c r="D283" s="15" t="s">
        <v>23</v>
      </c>
      <c r="E283" s="16" t="s">
        <v>272</v>
      </c>
      <c r="F283" s="24" t="s">
        <v>465</v>
      </c>
      <c r="G283" s="4" t="s">
        <v>14</v>
      </c>
      <c r="H283" s="57">
        <v>15.450000000000001</v>
      </c>
      <c r="I283" s="57">
        <v>2200</v>
      </c>
      <c r="J283" s="24">
        <f t="shared" si="4"/>
        <v>33990</v>
      </c>
      <c r="K283" s="24" t="s">
        <v>16</v>
      </c>
      <c r="L283" s="24" t="s">
        <v>10</v>
      </c>
      <c r="M283" s="24" t="s">
        <v>11</v>
      </c>
      <c r="N283" s="25"/>
      <c r="O283" s="24" t="s">
        <v>257</v>
      </c>
    </row>
    <row r="284" spans="3:15" ht="25.5" x14ac:dyDescent="0.25">
      <c r="C284" s="24">
        <v>281</v>
      </c>
      <c r="D284" s="25" t="s">
        <v>256</v>
      </c>
      <c r="E284" s="16" t="s">
        <v>273</v>
      </c>
      <c r="F284" s="24" t="s">
        <v>465</v>
      </c>
      <c r="G284" s="25" t="s">
        <v>15</v>
      </c>
      <c r="H284" s="25">
        <v>3</v>
      </c>
      <c r="I284" s="25">
        <v>2100000</v>
      </c>
      <c r="J284" s="25">
        <f t="shared" si="4"/>
        <v>6300000</v>
      </c>
      <c r="K284" s="24" t="s">
        <v>16</v>
      </c>
      <c r="L284" s="24" t="s">
        <v>10</v>
      </c>
      <c r="M284" s="24" t="s">
        <v>11</v>
      </c>
      <c r="N284" s="25"/>
      <c r="O284" s="24" t="s">
        <v>257</v>
      </c>
    </row>
    <row r="285" spans="3:15" ht="25.5" x14ac:dyDescent="0.25">
      <c r="C285" s="24">
        <v>282</v>
      </c>
      <c r="D285" s="25" t="s">
        <v>46</v>
      </c>
      <c r="E285" s="16" t="s">
        <v>274</v>
      </c>
      <c r="F285" s="24" t="s">
        <v>465</v>
      </c>
      <c r="G285" s="40" t="s">
        <v>55</v>
      </c>
      <c r="H285" s="40">
        <v>1</v>
      </c>
      <c r="I285" s="26">
        <v>850000</v>
      </c>
      <c r="J285" s="25">
        <f t="shared" si="4"/>
        <v>850000</v>
      </c>
      <c r="K285" s="24" t="s">
        <v>16</v>
      </c>
      <c r="L285" s="24" t="s">
        <v>10</v>
      </c>
      <c r="M285" s="24" t="s">
        <v>11</v>
      </c>
      <c r="N285" s="25"/>
      <c r="O285" s="24" t="s">
        <v>257</v>
      </c>
    </row>
    <row r="286" spans="3:15" ht="38.25" x14ac:dyDescent="0.25">
      <c r="C286" s="24">
        <v>283</v>
      </c>
      <c r="D286" s="25" t="s">
        <v>46</v>
      </c>
      <c r="E286" s="16" t="s">
        <v>275</v>
      </c>
      <c r="F286" s="24" t="s">
        <v>465</v>
      </c>
      <c r="G286" s="40" t="s">
        <v>55</v>
      </c>
      <c r="H286" s="40">
        <v>1</v>
      </c>
      <c r="I286" s="26">
        <v>1500000</v>
      </c>
      <c r="J286" s="25">
        <f t="shared" si="4"/>
        <v>1500000</v>
      </c>
      <c r="K286" s="24" t="s">
        <v>16</v>
      </c>
      <c r="L286" s="24" t="s">
        <v>10</v>
      </c>
      <c r="M286" s="24" t="s">
        <v>11</v>
      </c>
      <c r="N286" s="25"/>
      <c r="O286" s="24" t="s">
        <v>257</v>
      </c>
    </row>
    <row r="287" spans="3:15" ht="25.5" x14ac:dyDescent="0.25">
      <c r="C287" s="24">
        <v>284</v>
      </c>
      <c r="D287" s="25" t="s">
        <v>46</v>
      </c>
      <c r="E287" s="16" t="s">
        <v>276</v>
      </c>
      <c r="F287" s="24" t="s">
        <v>465</v>
      </c>
      <c r="G287" s="40" t="s">
        <v>55</v>
      </c>
      <c r="H287" s="40">
        <v>3</v>
      </c>
      <c r="I287" s="26">
        <v>10600000</v>
      </c>
      <c r="J287" s="25">
        <f t="shared" si="4"/>
        <v>31800000</v>
      </c>
      <c r="K287" s="24" t="s">
        <v>16</v>
      </c>
      <c r="L287" s="24" t="s">
        <v>10</v>
      </c>
      <c r="M287" s="24" t="s">
        <v>11</v>
      </c>
      <c r="N287" s="25"/>
      <c r="O287" s="24" t="s">
        <v>257</v>
      </c>
    </row>
    <row r="288" spans="3:15" ht="25.5" x14ac:dyDescent="0.25">
      <c r="C288" s="24">
        <v>285</v>
      </c>
      <c r="D288" s="25" t="s">
        <v>46</v>
      </c>
      <c r="E288" s="16" t="s">
        <v>277</v>
      </c>
      <c r="F288" s="24" t="s">
        <v>465</v>
      </c>
      <c r="G288" s="40" t="s">
        <v>55</v>
      </c>
      <c r="H288" s="40">
        <v>3</v>
      </c>
      <c r="I288" s="26">
        <v>1200000</v>
      </c>
      <c r="J288" s="25">
        <f t="shared" si="4"/>
        <v>3600000</v>
      </c>
      <c r="K288" s="24" t="s">
        <v>16</v>
      </c>
      <c r="L288" s="24" t="s">
        <v>10</v>
      </c>
      <c r="M288" s="24" t="s">
        <v>11</v>
      </c>
      <c r="N288" s="25"/>
      <c r="O288" s="24" t="s">
        <v>257</v>
      </c>
    </row>
    <row r="289" spans="3:15" ht="25.5" x14ac:dyDescent="0.25">
      <c r="C289" s="24">
        <v>286</v>
      </c>
      <c r="D289" s="25" t="s">
        <v>46</v>
      </c>
      <c r="E289" s="16" t="s">
        <v>278</v>
      </c>
      <c r="F289" s="24" t="s">
        <v>465</v>
      </c>
      <c r="G289" s="40" t="s">
        <v>55</v>
      </c>
      <c r="H289" s="40">
        <v>12</v>
      </c>
      <c r="I289" s="26">
        <v>230000</v>
      </c>
      <c r="J289" s="25">
        <f t="shared" si="4"/>
        <v>2760000</v>
      </c>
      <c r="K289" s="24" t="s">
        <v>16</v>
      </c>
      <c r="L289" s="24" t="s">
        <v>10</v>
      </c>
      <c r="M289" s="24" t="s">
        <v>11</v>
      </c>
      <c r="N289" s="25"/>
      <c r="O289" s="24" t="s">
        <v>257</v>
      </c>
    </row>
    <row r="290" spans="3:15" ht="25.5" x14ac:dyDescent="0.25">
      <c r="C290" s="24">
        <v>287</v>
      </c>
      <c r="D290" s="4" t="s">
        <v>279</v>
      </c>
      <c r="E290" s="62" t="s">
        <v>280</v>
      </c>
      <c r="F290" s="15" t="s">
        <v>281</v>
      </c>
      <c r="G290" s="4" t="s">
        <v>15</v>
      </c>
      <c r="H290" s="5">
        <v>1</v>
      </c>
      <c r="I290" s="9">
        <v>80000</v>
      </c>
      <c r="J290" s="6">
        <v>80000</v>
      </c>
      <c r="K290" s="15" t="s">
        <v>16</v>
      </c>
      <c r="L290" s="24" t="s">
        <v>10</v>
      </c>
      <c r="M290" s="24" t="s">
        <v>11</v>
      </c>
      <c r="N290" s="24"/>
      <c r="O290" s="25" t="s">
        <v>282</v>
      </c>
    </row>
    <row r="291" spans="3:15" ht="25.5" x14ac:dyDescent="0.25">
      <c r="C291" s="24">
        <v>288</v>
      </c>
      <c r="D291" s="4" t="s">
        <v>279</v>
      </c>
      <c r="E291" s="4" t="s">
        <v>283</v>
      </c>
      <c r="F291" s="15" t="s">
        <v>284</v>
      </c>
      <c r="G291" s="4" t="s">
        <v>15</v>
      </c>
      <c r="H291" s="5">
        <v>1</v>
      </c>
      <c r="I291" s="9">
        <v>20000</v>
      </c>
      <c r="J291" s="6">
        <f t="shared" ref="J291:J298" si="5">I291</f>
        <v>20000</v>
      </c>
      <c r="K291" s="15" t="s">
        <v>16</v>
      </c>
      <c r="L291" s="24" t="s">
        <v>10</v>
      </c>
      <c r="M291" s="24" t="s">
        <v>11</v>
      </c>
      <c r="N291" s="24"/>
      <c r="O291" s="25" t="s">
        <v>282</v>
      </c>
    </row>
    <row r="292" spans="3:15" ht="25.5" x14ac:dyDescent="0.25">
      <c r="C292" s="24">
        <v>289</v>
      </c>
      <c r="D292" s="4" t="s">
        <v>279</v>
      </c>
      <c r="E292" s="4" t="s">
        <v>285</v>
      </c>
      <c r="F292" s="15" t="s">
        <v>281</v>
      </c>
      <c r="G292" s="4" t="s">
        <v>15</v>
      </c>
      <c r="H292" s="5">
        <v>1</v>
      </c>
      <c r="I292" s="9">
        <v>200000</v>
      </c>
      <c r="J292" s="6">
        <f t="shared" si="5"/>
        <v>200000</v>
      </c>
      <c r="K292" s="15" t="s">
        <v>16</v>
      </c>
      <c r="L292" s="24" t="s">
        <v>10</v>
      </c>
      <c r="M292" s="24" t="s">
        <v>11</v>
      </c>
      <c r="N292" s="24"/>
      <c r="O292" s="25" t="s">
        <v>282</v>
      </c>
    </row>
    <row r="293" spans="3:15" ht="25.5" x14ac:dyDescent="0.25">
      <c r="C293" s="24">
        <v>290</v>
      </c>
      <c r="D293" s="4" t="s">
        <v>279</v>
      </c>
      <c r="E293" s="4" t="s">
        <v>286</v>
      </c>
      <c r="F293" s="15" t="s">
        <v>281</v>
      </c>
      <c r="G293" s="4" t="s">
        <v>15</v>
      </c>
      <c r="H293" s="5">
        <v>1</v>
      </c>
      <c r="I293" s="9">
        <v>1500000</v>
      </c>
      <c r="J293" s="6">
        <f t="shared" si="5"/>
        <v>1500000</v>
      </c>
      <c r="K293" s="15" t="s">
        <v>16</v>
      </c>
      <c r="L293" s="24" t="s">
        <v>10</v>
      </c>
      <c r="M293" s="24" t="s">
        <v>11</v>
      </c>
      <c r="N293" s="24"/>
      <c r="O293" s="25" t="s">
        <v>282</v>
      </c>
    </row>
    <row r="294" spans="3:15" ht="25.5" x14ac:dyDescent="0.25">
      <c r="C294" s="24">
        <v>291</v>
      </c>
      <c r="D294" s="4" t="s">
        <v>279</v>
      </c>
      <c r="E294" s="4" t="s">
        <v>287</v>
      </c>
      <c r="F294" s="15" t="s">
        <v>281</v>
      </c>
      <c r="G294" s="4" t="s">
        <v>15</v>
      </c>
      <c r="H294" s="5">
        <v>1</v>
      </c>
      <c r="I294" s="9">
        <v>500000</v>
      </c>
      <c r="J294" s="6">
        <f t="shared" si="5"/>
        <v>500000</v>
      </c>
      <c r="K294" s="15" t="s">
        <v>16</v>
      </c>
      <c r="L294" s="24" t="s">
        <v>10</v>
      </c>
      <c r="M294" s="24" t="s">
        <v>11</v>
      </c>
      <c r="N294" s="24"/>
      <c r="O294" s="25" t="s">
        <v>282</v>
      </c>
    </row>
    <row r="295" spans="3:15" ht="25.5" x14ac:dyDescent="0.25">
      <c r="C295" s="24">
        <v>292</v>
      </c>
      <c r="D295" s="4" t="s">
        <v>279</v>
      </c>
      <c r="E295" s="4" t="s">
        <v>288</v>
      </c>
      <c r="F295" s="15" t="s">
        <v>281</v>
      </c>
      <c r="G295" s="4" t="s">
        <v>15</v>
      </c>
      <c r="H295" s="5">
        <v>1</v>
      </c>
      <c r="I295" s="9">
        <v>500000</v>
      </c>
      <c r="J295" s="6">
        <f t="shared" si="5"/>
        <v>500000</v>
      </c>
      <c r="K295" s="15" t="s">
        <v>16</v>
      </c>
      <c r="L295" s="24" t="s">
        <v>10</v>
      </c>
      <c r="M295" s="24" t="s">
        <v>11</v>
      </c>
      <c r="N295" s="24"/>
      <c r="O295" s="25" t="s">
        <v>282</v>
      </c>
    </row>
    <row r="296" spans="3:15" ht="25.5" x14ac:dyDescent="0.25">
      <c r="C296" s="24">
        <v>293</v>
      </c>
      <c r="D296" s="4" t="s">
        <v>279</v>
      </c>
      <c r="E296" s="4" t="s">
        <v>289</v>
      </c>
      <c r="F296" s="15" t="s">
        <v>281</v>
      </c>
      <c r="G296" s="4" t="s">
        <v>15</v>
      </c>
      <c r="H296" s="5">
        <v>1</v>
      </c>
      <c r="I296" s="9">
        <v>1700000</v>
      </c>
      <c r="J296" s="6">
        <f t="shared" si="5"/>
        <v>1700000</v>
      </c>
      <c r="K296" s="15" t="s">
        <v>16</v>
      </c>
      <c r="L296" s="24" t="s">
        <v>10</v>
      </c>
      <c r="M296" s="24" t="s">
        <v>11</v>
      </c>
      <c r="N296" s="24"/>
      <c r="O296" s="25" t="s">
        <v>282</v>
      </c>
    </row>
    <row r="297" spans="3:15" ht="25.5" x14ac:dyDescent="0.25">
      <c r="C297" s="24">
        <v>294</v>
      </c>
      <c r="D297" s="4" t="s">
        <v>279</v>
      </c>
      <c r="E297" s="4" t="s">
        <v>290</v>
      </c>
      <c r="F297" s="15" t="s">
        <v>291</v>
      </c>
      <c r="G297" s="4" t="s">
        <v>15</v>
      </c>
      <c r="H297" s="5">
        <v>1</v>
      </c>
      <c r="I297" s="9">
        <v>240000</v>
      </c>
      <c r="J297" s="6">
        <f t="shared" si="5"/>
        <v>240000</v>
      </c>
      <c r="K297" s="15" t="s">
        <v>16</v>
      </c>
      <c r="L297" s="24" t="s">
        <v>10</v>
      </c>
      <c r="M297" s="24" t="s">
        <v>11</v>
      </c>
      <c r="N297" s="24"/>
      <c r="O297" s="25" t="s">
        <v>282</v>
      </c>
    </row>
    <row r="298" spans="3:15" ht="25.5" x14ac:dyDescent="0.25">
      <c r="C298" s="24">
        <v>295</v>
      </c>
      <c r="D298" s="4" t="s">
        <v>279</v>
      </c>
      <c r="E298" s="4" t="s">
        <v>292</v>
      </c>
      <c r="F298" s="15" t="s">
        <v>281</v>
      </c>
      <c r="G298" s="4" t="s">
        <v>15</v>
      </c>
      <c r="H298" s="5">
        <v>1</v>
      </c>
      <c r="I298" s="9">
        <v>273600</v>
      </c>
      <c r="J298" s="6">
        <f t="shared" si="5"/>
        <v>273600</v>
      </c>
      <c r="K298" s="15" t="s">
        <v>16</v>
      </c>
      <c r="L298" s="24" t="s">
        <v>10</v>
      </c>
      <c r="M298" s="24" t="s">
        <v>11</v>
      </c>
      <c r="N298" s="24"/>
      <c r="O298" s="25" t="s">
        <v>282</v>
      </c>
    </row>
    <row r="299" spans="3:15" ht="25.5" x14ac:dyDescent="0.25">
      <c r="C299" s="24">
        <v>296</v>
      </c>
      <c r="D299" s="15" t="s">
        <v>208</v>
      </c>
      <c r="E299" s="4" t="s">
        <v>293</v>
      </c>
      <c r="F299" s="15" t="s">
        <v>281</v>
      </c>
      <c r="G299" s="4" t="s">
        <v>15</v>
      </c>
      <c r="H299" s="5">
        <v>1</v>
      </c>
      <c r="I299" s="9">
        <v>25000</v>
      </c>
      <c r="J299" s="6">
        <v>25000</v>
      </c>
      <c r="K299" s="15" t="s">
        <v>16</v>
      </c>
      <c r="L299" s="24" t="s">
        <v>10</v>
      </c>
      <c r="M299" s="24" t="s">
        <v>11</v>
      </c>
      <c r="N299" s="24"/>
      <c r="O299" s="25" t="s">
        <v>282</v>
      </c>
    </row>
    <row r="300" spans="3:15" ht="25.5" x14ac:dyDescent="0.25">
      <c r="C300" s="24">
        <v>297</v>
      </c>
      <c r="D300" s="15" t="s">
        <v>208</v>
      </c>
      <c r="E300" s="4" t="s">
        <v>294</v>
      </c>
      <c r="F300" s="15" t="s">
        <v>281</v>
      </c>
      <c r="G300" s="4" t="s">
        <v>15</v>
      </c>
      <c r="H300" s="5">
        <v>1</v>
      </c>
      <c r="I300" s="9">
        <f>J300</f>
        <v>87950</v>
      </c>
      <c r="J300" s="6">
        <v>87950</v>
      </c>
      <c r="K300" s="15" t="s">
        <v>16</v>
      </c>
      <c r="L300" s="24" t="s">
        <v>10</v>
      </c>
      <c r="M300" s="24" t="s">
        <v>11</v>
      </c>
      <c r="N300" s="24"/>
      <c r="O300" s="25" t="s">
        <v>282</v>
      </c>
    </row>
    <row r="301" spans="3:15" ht="25.5" x14ac:dyDescent="0.25">
      <c r="C301" s="24">
        <v>298</v>
      </c>
      <c r="D301" s="15" t="s">
        <v>208</v>
      </c>
      <c r="E301" s="4" t="s">
        <v>295</v>
      </c>
      <c r="F301" s="15" t="s">
        <v>281</v>
      </c>
      <c r="G301" s="4" t="s">
        <v>15</v>
      </c>
      <c r="H301" s="5">
        <v>1</v>
      </c>
      <c r="I301" s="9">
        <f>J301</f>
        <v>85000</v>
      </c>
      <c r="J301" s="6">
        <v>85000</v>
      </c>
      <c r="K301" s="15" t="s">
        <v>16</v>
      </c>
      <c r="L301" s="24" t="s">
        <v>10</v>
      </c>
      <c r="M301" s="24" t="s">
        <v>11</v>
      </c>
      <c r="N301" s="24"/>
      <c r="O301" s="25" t="s">
        <v>282</v>
      </c>
    </row>
    <row r="302" spans="3:15" ht="25.5" x14ac:dyDescent="0.25">
      <c r="C302" s="24">
        <v>299</v>
      </c>
      <c r="D302" s="15" t="s">
        <v>208</v>
      </c>
      <c r="E302" s="4" t="s">
        <v>296</v>
      </c>
      <c r="F302" s="15" t="s">
        <v>281</v>
      </c>
      <c r="G302" s="4" t="s">
        <v>15</v>
      </c>
      <c r="H302" s="5">
        <v>1</v>
      </c>
      <c r="I302" s="9">
        <f>J302</f>
        <v>250000</v>
      </c>
      <c r="J302" s="6">
        <v>250000</v>
      </c>
      <c r="K302" s="15" t="s">
        <v>16</v>
      </c>
      <c r="L302" s="24" t="s">
        <v>10</v>
      </c>
      <c r="M302" s="24" t="s">
        <v>11</v>
      </c>
      <c r="N302" s="24"/>
      <c r="O302" s="25" t="s">
        <v>282</v>
      </c>
    </row>
    <row r="303" spans="3:15" ht="25.5" x14ac:dyDescent="0.25">
      <c r="C303" s="24">
        <v>300</v>
      </c>
      <c r="D303" s="15" t="s">
        <v>297</v>
      </c>
      <c r="E303" s="4" t="s">
        <v>298</v>
      </c>
      <c r="F303" s="15" t="s">
        <v>281</v>
      </c>
      <c r="G303" s="4" t="s">
        <v>15</v>
      </c>
      <c r="H303" s="5">
        <v>1</v>
      </c>
      <c r="I303" s="9">
        <v>45000</v>
      </c>
      <c r="J303" s="6">
        <f>I303</f>
        <v>45000</v>
      </c>
      <c r="K303" s="15" t="s">
        <v>16</v>
      </c>
      <c r="L303" s="24" t="s">
        <v>10</v>
      </c>
      <c r="M303" s="24" t="s">
        <v>11</v>
      </c>
      <c r="N303" s="24"/>
      <c r="O303" s="25" t="s">
        <v>282</v>
      </c>
    </row>
    <row r="304" spans="3:15" ht="25.5" x14ac:dyDescent="0.25">
      <c r="C304" s="24">
        <v>301</v>
      </c>
      <c r="D304" s="15" t="s">
        <v>297</v>
      </c>
      <c r="E304" s="4" t="s">
        <v>299</v>
      </c>
      <c r="F304" s="15" t="s">
        <v>281</v>
      </c>
      <c r="G304" s="4" t="s">
        <v>15</v>
      </c>
      <c r="H304" s="5">
        <v>1</v>
      </c>
      <c r="I304" s="9">
        <v>45000</v>
      </c>
      <c r="J304" s="6">
        <f>I304</f>
        <v>45000</v>
      </c>
      <c r="K304" s="15" t="s">
        <v>16</v>
      </c>
      <c r="L304" s="24" t="s">
        <v>10</v>
      </c>
      <c r="M304" s="24" t="s">
        <v>11</v>
      </c>
      <c r="N304" s="24"/>
      <c r="O304" s="25" t="s">
        <v>282</v>
      </c>
    </row>
    <row r="305" spans="3:15" ht="25.5" x14ac:dyDescent="0.25">
      <c r="C305" s="24">
        <v>302</v>
      </c>
      <c r="D305" s="15" t="s">
        <v>297</v>
      </c>
      <c r="E305" s="4" t="s">
        <v>300</v>
      </c>
      <c r="F305" s="15" t="s">
        <v>281</v>
      </c>
      <c r="G305" s="4" t="s">
        <v>15</v>
      </c>
      <c r="H305" s="5">
        <v>1</v>
      </c>
      <c r="I305" s="9">
        <v>600000</v>
      </c>
      <c r="J305" s="6">
        <f>I305</f>
        <v>600000</v>
      </c>
      <c r="K305" s="15" t="s">
        <v>16</v>
      </c>
      <c r="L305" s="24" t="s">
        <v>10</v>
      </c>
      <c r="M305" s="24" t="s">
        <v>11</v>
      </c>
      <c r="N305" s="24"/>
      <c r="O305" s="25" t="s">
        <v>282</v>
      </c>
    </row>
    <row r="306" spans="3:15" ht="25.5" x14ac:dyDescent="0.25">
      <c r="C306" s="24">
        <v>303</v>
      </c>
      <c r="D306" s="15" t="s">
        <v>301</v>
      </c>
      <c r="E306" s="4" t="s">
        <v>302</v>
      </c>
      <c r="F306" s="15" t="s">
        <v>281</v>
      </c>
      <c r="G306" s="4" t="s">
        <v>15</v>
      </c>
      <c r="H306" s="5">
        <v>1</v>
      </c>
      <c r="I306" s="9">
        <v>615888</v>
      </c>
      <c r="J306" s="6">
        <f>I306</f>
        <v>615888</v>
      </c>
      <c r="K306" s="15" t="s">
        <v>16</v>
      </c>
      <c r="L306" s="24" t="s">
        <v>10</v>
      </c>
      <c r="M306" s="24" t="s">
        <v>11</v>
      </c>
      <c r="N306" s="24"/>
      <c r="O306" s="25" t="s">
        <v>282</v>
      </c>
    </row>
    <row r="307" spans="3:15" ht="25.5" x14ac:dyDescent="0.25">
      <c r="C307" s="24">
        <v>304</v>
      </c>
      <c r="D307" s="15" t="s">
        <v>301</v>
      </c>
      <c r="E307" s="4" t="s">
        <v>303</v>
      </c>
      <c r="F307" s="15" t="s">
        <v>281</v>
      </c>
      <c r="G307" s="4" t="s">
        <v>15</v>
      </c>
      <c r="H307" s="5">
        <v>1</v>
      </c>
      <c r="I307" s="9">
        <v>349440</v>
      </c>
      <c r="J307" s="6">
        <f>I307</f>
        <v>349440</v>
      </c>
      <c r="K307" s="15" t="s">
        <v>16</v>
      </c>
      <c r="L307" s="24" t="s">
        <v>10</v>
      </c>
      <c r="M307" s="24" t="s">
        <v>11</v>
      </c>
      <c r="N307" s="24"/>
      <c r="O307" s="25" t="s">
        <v>282</v>
      </c>
    </row>
    <row r="308" spans="3:15" ht="25.5" x14ac:dyDescent="0.25">
      <c r="C308" s="24">
        <v>305</v>
      </c>
      <c r="D308" s="15" t="s">
        <v>304</v>
      </c>
      <c r="E308" s="15" t="s">
        <v>305</v>
      </c>
      <c r="F308" s="15" t="s">
        <v>281</v>
      </c>
      <c r="G308" s="4" t="s">
        <v>15</v>
      </c>
      <c r="H308" s="5">
        <v>1</v>
      </c>
      <c r="I308" s="9">
        <v>250000</v>
      </c>
      <c r="J308" s="6">
        <f t="shared" ref="J308:J334" si="6">H308*I308</f>
        <v>250000</v>
      </c>
      <c r="K308" s="15" t="s">
        <v>16</v>
      </c>
      <c r="L308" s="24" t="s">
        <v>10</v>
      </c>
      <c r="M308" s="24" t="s">
        <v>11</v>
      </c>
      <c r="N308" s="24"/>
      <c r="O308" s="25" t="s">
        <v>282</v>
      </c>
    </row>
    <row r="309" spans="3:15" ht="25.5" x14ac:dyDescent="0.25">
      <c r="C309" s="24">
        <v>306</v>
      </c>
      <c r="D309" s="15" t="s">
        <v>306</v>
      </c>
      <c r="E309" s="4" t="s">
        <v>306</v>
      </c>
      <c r="F309" s="15" t="s">
        <v>281</v>
      </c>
      <c r="G309" s="4" t="s">
        <v>18</v>
      </c>
      <c r="H309" s="5">
        <v>1</v>
      </c>
      <c r="I309" s="9">
        <v>3000000</v>
      </c>
      <c r="J309" s="6">
        <f t="shared" si="6"/>
        <v>3000000</v>
      </c>
      <c r="K309" s="15" t="s">
        <v>16</v>
      </c>
      <c r="L309" s="24" t="s">
        <v>10</v>
      </c>
      <c r="M309" s="24" t="s">
        <v>11</v>
      </c>
      <c r="N309" s="24"/>
      <c r="O309" s="25" t="s">
        <v>282</v>
      </c>
    </row>
    <row r="310" spans="3:15" ht="25.5" x14ac:dyDescent="0.25">
      <c r="C310" s="24">
        <v>307</v>
      </c>
      <c r="D310" s="15" t="s">
        <v>307</v>
      </c>
      <c r="E310" s="4" t="s">
        <v>308</v>
      </c>
      <c r="F310" s="15" t="s">
        <v>281</v>
      </c>
      <c r="G310" s="4" t="s">
        <v>18</v>
      </c>
      <c r="H310" s="5">
        <v>1</v>
      </c>
      <c r="I310" s="9">
        <v>1700000</v>
      </c>
      <c r="J310" s="6">
        <f t="shared" si="6"/>
        <v>1700000</v>
      </c>
      <c r="K310" s="15" t="s">
        <v>16</v>
      </c>
      <c r="L310" s="24" t="s">
        <v>10</v>
      </c>
      <c r="M310" s="24" t="s">
        <v>11</v>
      </c>
      <c r="N310" s="24"/>
      <c r="O310" s="25" t="s">
        <v>282</v>
      </c>
    </row>
    <row r="311" spans="3:15" ht="25.5" x14ac:dyDescent="0.25">
      <c r="C311" s="24">
        <v>308</v>
      </c>
      <c r="D311" s="15" t="s">
        <v>309</v>
      </c>
      <c r="E311" s="4" t="s">
        <v>310</v>
      </c>
      <c r="F311" s="15" t="s">
        <v>281</v>
      </c>
      <c r="G311" s="4" t="s">
        <v>18</v>
      </c>
      <c r="H311" s="5">
        <v>1</v>
      </c>
      <c r="I311" s="9">
        <v>80000</v>
      </c>
      <c r="J311" s="6">
        <f t="shared" si="6"/>
        <v>80000</v>
      </c>
      <c r="K311" s="15" t="s">
        <v>16</v>
      </c>
      <c r="L311" s="24" t="s">
        <v>10</v>
      </c>
      <c r="M311" s="24" t="s">
        <v>11</v>
      </c>
      <c r="N311" s="24"/>
      <c r="O311" s="25" t="s">
        <v>282</v>
      </c>
    </row>
    <row r="312" spans="3:15" ht="25.5" x14ac:dyDescent="0.25">
      <c r="C312" s="24">
        <v>309</v>
      </c>
      <c r="D312" s="15" t="s">
        <v>311</v>
      </c>
      <c r="E312" s="4" t="s">
        <v>312</v>
      </c>
      <c r="F312" s="15" t="s">
        <v>281</v>
      </c>
      <c r="G312" s="4" t="s">
        <v>18</v>
      </c>
      <c r="H312" s="5">
        <v>1</v>
      </c>
      <c r="I312" s="9">
        <v>400000</v>
      </c>
      <c r="J312" s="6">
        <v>400000</v>
      </c>
      <c r="K312" s="15" t="s">
        <v>16</v>
      </c>
      <c r="L312" s="24" t="s">
        <v>10</v>
      </c>
      <c r="M312" s="24" t="s">
        <v>11</v>
      </c>
      <c r="N312" s="24"/>
      <c r="O312" s="25" t="s">
        <v>282</v>
      </c>
    </row>
    <row r="313" spans="3:15" ht="25.5" x14ac:dyDescent="0.25">
      <c r="C313" s="24">
        <v>310</v>
      </c>
      <c r="D313" s="15" t="s">
        <v>311</v>
      </c>
      <c r="E313" s="4" t="s">
        <v>313</v>
      </c>
      <c r="F313" s="15" t="s">
        <v>281</v>
      </c>
      <c r="G313" s="4" t="s">
        <v>18</v>
      </c>
      <c r="H313" s="5">
        <v>1</v>
      </c>
      <c r="I313" s="9">
        <v>200000</v>
      </c>
      <c r="J313" s="6">
        <v>200000</v>
      </c>
      <c r="K313" s="15" t="s">
        <v>16</v>
      </c>
      <c r="L313" s="24" t="s">
        <v>10</v>
      </c>
      <c r="M313" s="24" t="s">
        <v>11</v>
      </c>
      <c r="N313" s="24"/>
      <c r="O313" s="25" t="s">
        <v>282</v>
      </c>
    </row>
    <row r="314" spans="3:15" ht="25.5" x14ac:dyDescent="0.25">
      <c r="C314" s="24">
        <v>311</v>
      </c>
      <c r="D314" s="15" t="s">
        <v>314</v>
      </c>
      <c r="E314" s="4" t="s">
        <v>315</v>
      </c>
      <c r="F314" s="15" t="s">
        <v>281</v>
      </c>
      <c r="G314" s="4" t="s">
        <v>18</v>
      </c>
      <c r="H314" s="5">
        <v>1</v>
      </c>
      <c r="I314" s="9">
        <v>100000</v>
      </c>
      <c r="J314" s="6">
        <v>100000</v>
      </c>
      <c r="K314" s="15" t="s">
        <v>16</v>
      </c>
      <c r="L314" s="24" t="s">
        <v>10</v>
      </c>
      <c r="M314" s="24" t="s">
        <v>11</v>
      </c>
      <c r="N314" s="24"/>
      <c r="O314" s="25" t="s">
        <v>282</v>
      </c>
    </row>
    <row r="315" spans="3:15" ht="25.5" x14ac:dyDescent="0.25">
      <c r="C315" s="24">
        <v>312</v>
      </c>
      <c r="D315" s="15" t="s">
        <v>316</v>
      </c>
      <c r="E315" s="4" t="s">
        <v>317</v>
      </c>
      <c r="F315" s="15" t="s">
        <v>281</v>
      </c>
      <c r="G315" s="4" t="s">
        <v>18</v>
      </c>
      <c r="H315" s="5">
        <v>1</v>
      </c>
      <c r="I315" s="9">
        <v>303000</v>
      </c>
      <c r="J315" s="6">
        <f t="shared" si="6"/>
        <v>303000</v>
      </c>
      <c r="K315" s="15" t="s">
        <v>16</v>
      </c>
      <c r="L315" s="24" t="s">
        <v>10</v>
      </c>
      <c r="M315" s="24" t="s">
        <v>11</v>
      </c>
      <c r="N315" s="24"/>
      <c r="O315" s="25" t="s">
        <v>282</v>
      </c>
    </row>
    <row r="316" spans="3:15" ht="25.5" x14ac:dyDescent="0.25">
      <c r="C316" s="24">
        <v>313</v>
      </c>
      <c r="D316" s="15" t="s">
        <v>316</v>
      </c>
      <c r="E316" s="4" t="s">
        <v>318</v>
      </c>
      <c r="F316" s="15" t="s">
        <v>281</v>
      </c>
      <c r="G316" s="4" t="s">
        <v>18</v>
      </c>
      <c r="H316" s="5">
        <v>1</v>
      </c>
      <c r="I316" s="9">
        <v>350000</v>
      </c>
      <c r="J316" s="6">
        <f t="shared" si="6"/>
        <v>350000</v>
      </c>
      <c r="K316" s="15" t="s">
        <v>16</v>
      </c>
      <c r="L316" s="24" t="s">
        <v>10</v>
      </c>
      <c r="M316" s="24" t="s">
        <v>11</v>
      </c>
      <c r="N316" s="24"/>
      <c r="O316" s="25" t="s">
        <v>282</v>
      </c>
    </row>
    <row r="317" spans="3:15" ht="25.5" x14ac:dyDescent="0.25">
      <c r="C317" s="24">
        <v>314</v>
      </c>
      <c r="D317" s="15" t="s">
        <v>316</v>
      </c>
      <c r="E317" s="4" t="s">
        <v>319</v>
      </c>
      <c r="F317" s="15" t="s">
        <v>281</v>
      </c>
      <c r="G317" s="4" t="s">
        <v>18</v>
      </c>
      <c r="H317" s="5">
        <v>1</v>
      </c>
      <c r="I317" s="9">
        <v>400000</v>
      </c>
      <c r="J317" s="6">
        <f t="shared" si="6"/>
        <v>400000</v>
      </c>
      <c r="K317" s="15" t="s">
        <v>16</v>
      </c>
      <c r="L317" s="24" t="s">
        <v>10</v>
      </c>
      <c r="M317" s="24" t="s">
        <v>11</v>
      </c>
      <c r="N317" s="24"/>
      <c r="O317" s="25" t="s">
        <v>282</v>
      </c>
    </row>
    <row r="318" spans="3:15" ht="25.5" x14ac:dyDescent="0.25">
      <c r="C318" s="24">
        <v>315</v>
      </c>
      <c r="D318" s="15" t="s">
        <v>316</v>
      </c>
      <c r="E318" s="4" t="s">
        <v>320</v>
      </c>
      <c r="F318" s="15" t="s">
        <v>281</v>
      </c>
      <c r="G318" s="4" t="s">
        <v>18</v>
      </c>
      <c r="H318" s="5">
        <v>1</v>
      </c>
      <c r="I318" s="9">
        <v>4000000</v>
      </c>
      <c r="J318" s="6">
        <f t="shared" si="6"/>
        <v>4000000</v>
      </c>
      <c r="K318" s="15" t="s">
        <v>16</v>
      </c>
      <c r="L318" s="24" t="s">
        <v>10</v>
      </c>
      <c r="M318" s="24" t="s">
        <v>11</v>
      </c>
      <c r="N318" s="24"/>
      <c r="O318" s="25" t="s">
        <v>282</v>
      </c>
    </row>
    <row r="319" spans="3:15" ht="25.5" x14ac:dyDescent="0.25">
      <c r="C319" s="24">
        <v>316</v>
      </c>
      <c r="D319" s="15" t="s">
        <v>316</v>
      </c>
      <c r="E319" s="4" t="s">
        <v>321</v>
      </c>
      <c r="F319" s="15" t="s">
        <v>281</v>
      </c>
      <c r="G319" s="4" t="s">
        <v>18</v>
      </c>
      <c r="H319" s="5">
        <v>1</v>
      </c>
      <c r="I319" s="9">
        <v>500000</v>
      </c>
      <c r="J319" s="6">
        <f t="shared" si="6"/>
        <v>500000</v>
      </c>
      <c r="K319" s="15" t="s">
        <v>16</v>
      </c>
      <c r="L319" s="24" t="s">
        <v>10</v>
      </c>
      <c r="M319" s="24" t="s">
        <v>11</v>
      </c>
      <c r="N319" s="24"/>
      <c r="O319" s="25" t="s">
        <v>282</v>
      </c>
    </row>
    <row r="320" spans="3:15" ht="25.5" x14ac:dyDescent="0.25">
      <c r="C320" s="24">
        <v>317</v>
      </c>
      <c r="D320" s="15" t="s">
        <v>316</v>
      </c>
      <c r="E320" s="4" t="s">
        <v>322</v>
      </c>
      <c r="F320" s="15" t="s">
        <v>281</v>
      </c>
      <c r="G320" s="4" t="s">
        <v>18</v>
      </c>
      <c r="H320" s="5">
        <v>1</v>
      </c>
      <c r="I320" s="9">
        <v>300000</v>
      </c>
      <c r="J320" s="6">
        <f t="shared" si="6"/>
        <v>300000</v>
      </c>
      <c r="K320" s="15" t="s">
        <v>16</v>
      </c>
      <c r="L320" s="24" t="s">
        <v>10</v>
      </c>
      <c r="M320" s="24" t="s">
        <v>11</v>
      </c>
      <c r="N320" s="24"/>
      <c r="O320" s="25" t="s">
        <v>282</v>
      </c>
    </row>
    <row r="321" spans="3:15" ht="25.5" x14ac:dyDescent="0.25">
      <c r="C321" s="24">
        <v>318</v>
      </c>
      <c r="D321" s="15" t="s">
        <v>316</v>
      </c>
      <c r="E321" s="4" t="s">
        <v>323</v>
      </c>
      <c r="F321" s="15" t="s">
        <v>281</v>
      </c>
      <c r="G321" s="4" t="s">
        <v>18</v>
      </c>
      <c r="H321" s="5">
        <v>1</v>
      </c>
      <c r="I321" s="9">
        <v>600000</v>
      </c>
      <c r="J321" s="6">
        <f t="shared" si="6"/>
        <v>600000</v>
      </c>
      <c r="K321" s="15" t="s">
        <v>16</v>
      </c>
      <c r="L321" s="24" t="s">
        <v>10</v>
      </c>
      <c r="M321" s="24" t="s">
        <v>11</v>
      </c>
      <c r="N321" s="24"/>
      <c r="O321" s="25" t="s">
        <v>282</v>
      </c>
    </row>
    <row r="322" spans="3:15" ht="25.5" x14ac:dyDescent="0.25">
      <c r="C322" s="24">
        <v>319</v>
      </c>
      <c r="D322" s="15" t="s">
        <v>324</v>
      </c>
      <c r="E322" s="4" t="s">
        <v>325</v>
      </c>
      <c r="F322" s="15" t="s">
        <v>281</v>
      </c>
      <c r="G322" s="4" t="s">
        <v>18</v>
      </c>
      <c r="H322" s="5">
        <v>1</v>
      </c>
      <c r="I322" s="9">
        <v>300000</v>
      </c>
      <c r="J322" s="6">
        <f t="shared" si="6"/>
        <v>300000</v>
      </c>
      <c r="K322" s="15" t="s">
        <v>16</v>
      </c>
      <c r="L322" s="24" t="s">
        <v>10</v>
      </c>
      <c r="M322" s="24" t="s">
        <v>11</v>
      </c>
      <c r="N322" s="24"/>
      <c r="O322" s="25" t="s">
        <v>282</v>
      </c>
    </row>
    <row r="323" spans="3:15" ht="25.5" x14ac:dyDescent="0.25">
      <c r="C323" s="24">
        <v>320</v>
      </c>
      <c r="D323" s="15" t="s">
        <v>326</v>
      </c>
      <c r="E323" s="4" t="s">
        <v>327</v>
      </c>
      <c r="F323" s="15" t="s">
        <v>281</v>
      </c>
      <c r="G323" s="4" t="s">
        <v>18</v>
      </c>
      <c r="H323" s="5">
        <v>1</v>
      </c>
      <c r="I323" s="9">
        <v>400000</v>
      </c>
      <c r="J323" s="6">
        <f t="shared" si="6"/>
        <v>400000</v>
      </c>
      <c r="K323" s="15" t="s">
        <v>16</v>
      </c>
      <c r="L323" s="24" t="s">
        <v>10</v>
      </c>
      <c r="M323" s="24" t="s">
        <v>11</v>
      </c>
      <c r="N323" s="24"/>
      <c r="O323" s="25" t="s">
        <v>282</v>
      </c>
    </row>
    <row r="324" spans="3:15" ht="25.5" x14ac:dyDescent="0.25">
      <c r="C324" s="24">
        <v>321</v>
      </c>
      <c r="D324" s="15" t="s">
        <v>328</v>
      </c>
      <c r="E324" s="4" t="s">
        <v>329</v>
      </c>
      <c r="F324" s="15" t="s">
        <v>281</v>
      </c>
      <c r="G324" s="4" t="s">
        <v>18</v>
      </c>
      <c r="H324" s="5">
        <v>1</v>
      </c>
      <c r="I324" s="9">
        <v>3000000</v>
      </c>
      <c r="J324" s="6">
        <f t="shared" si="6"/>
        <v>3000000</v>
      </c>
      <c r="K324" s="15" t="s">
        <v>16</v>
      </c>
      <c r="L324" s="24" t="s">
        <v>10</v>
      </c>
      <c r="M324" s="24" t="s">
        <v>11</v>
      </c>
      <c r="N324" s="24"/>
      <c r="O324" s="25" t="s">
        <v>282</v>
      </c>
    </row>
    <row r="325" spans="3:15" ht="25.5" x14ac:dyDescent="0.25">
      <c r="C325" s="24">
        <v>322</v>
      </c>
      <c r="D325" s="15" t="s">
        <v>330</v>
      </c>
      <c r="E325" s="4" t="s">
        <v>331</v>
      </c>
      <c r="F325" s="15" t="s">
        <v>281</v>
      </c>
      <c r="G325" s="4" t="s">
        <v>18</v>
      </c>
      <c r="H325" s="5">
        <v>1</v>
      </c>
      <c r="I325" s="9">
        <v>95000</v>
      </c>
      <c r="J325" s="6">
        <f t="shared" si="6"/>
        <v>95000</v>
      </c>
      <c r="K325" s="15" t="s">
        <v>16</v>
      </c>
      <c r="L325" s="24" t="s">
        <v>10</v>
      </c>
      <c r="M325" s="24" t="s">
        <v>11</v>
      </c>
      <c r="N325" s="24"/>
      <c r="O325" s="25" t="s">
        <v>282</v>
      </c>
    </row>
    <row r="326" spans="3:15" ht="25.5" x14ac:dyDescent="0.25">
      <c r="C326" s="24">
        <v>323</v>
      </c>
      <c r="D326" s="15" t="s">
        <v>330</v>
      </c>
      <c r="E326" s="4" t="s">
        <v>332</v>
      </c>
      <c r="F326" s="15" t="s">
        <v>281</v>
      </c>
      <c r="G326" s="4" t="s">
        <v>18</v>
      </c>
      <c r="H326" s="5">
        <v>1</v>
      </c>
      <c r="I326" s="9">
        <v>90000</v>
      </c>
      <c r="J326" s="6">
        <f t="shared" si="6"/>
        <v>90000</v>
      </c>
      <c r="K326" s="15" t="s">
        <v>16</v>
      </c>
      <c r="L326" s="24" t="s">
        <v>10</v>
      </c>
      <c r="M326" s="24" t="s">
        <v>11</v>
      </c>
      <c r="N326" s="24"/>
      <c r="O326" s="25" t="s">
        <v>282</v>
      </c>
    </row>
    <row r="327" spans="3:15" ht="25.5" x14ac:dyDescent="0.25">
      <c r="C327" s="24">
        <v>324</v>
      </c>
      <c r="D327" s="15" t="s">
        <v>330</v>
      </c>
      <c r="E327" s="4" t="s">
        <v>333</v>
      </c>
      <c r="F327" s="15" t="s">
        <v>281</v>
      </c>
      <c r="G327" s="4" t="s">
        <v>18</v>
      </c>
      <c r="H327" s="5">
        <v>1</v>
      </c>
      <c r="I327" s="9">
        <v>900000</v>
      </c>
      <c r="J327" s="6">
        <f t="shared" si="6"/>
        <v>900000</v>
      </c>
      <c r="K327" s="15" t="s">
        <v>16</v>
      </c>
      <c r="L327" s="24" t="s">
        <v>10</v>
      </c>
      <c r="M327" s="24" t="s">
        <v>11</v>
      </c>
      <c r="N327" s="24"/>
      <c r="O327" s="25" t="s">
        <v>282</v>
      </c>
    </row>
    <row r="328" spans="3:15" ht="25.5" x14ac:dyDescent="0.25">
      <c r="C328" s="24">
        <v>325</v>
      </c>
      <c r="D328" s="15" t="s">
        <v>334</v>
      </c>
      <c r="E328" s="4" t="s">
        <v>335</v>
      </c>
      <c r="F328" s="15" t="s">
        <v>281</v>
      </c>
      <c r="G328" s="4" t="s">
        <v>18</v>
      </c>
      <c r="H328" s="5">
        <v>1</v>
      </c>
      <c r="I328" s="9">
        <v>700000</v>
      </c>
      <c r="J328" s="6">
        <f t="shared" si="6"/>
        <v>700000</v>
      </c>
      <c r="K328" s="15" t="s">
        <v>16</v>
      </c>
      <c r="L328" s="24" t="s">
        <v>10</v>
      </c>
      <c r="M328" s="24" t="s">
        <v>11</v>
      </c>
      <c r="N328" s="24"/>
      <c r="O328" s="25" t="s">
        <v>282</v>
      </c>
    </row>
    <row r="329" spans="3:15" ht="25.5" x14ac:dyDescent="0.25">
      <c r="C329" s="24">
        <v>326</v>
      </c>
      <c r="D329" s="15" t="s">
        <v>336</v>
      </c>
      <c r="E329" s="4" t="s">
        <v>336</v>
      </c>
      <c r="F329" s="15" t="s">
        <v>281</v>
      </c>
      <c r="G329" s="4" t="s">
        <v>18</v>
      </c>
      <c r="H329" s="5">
        <v>1</v>
      </c>
      <c r="I329" s="9">
        <v>5000000</v>
      </c>
      <c r="J329" s="6">
        <f t="shared" si="6"/>
        <v>5000000</v>
      </c>
      <c r="K329" s="15" t="s">
        <v>16</v>
      </c>
      <c r="L329" s="24" t="s">
        <v>10</v>
      </c>
      <c r="M329" s="24" t="s">
        <v>11</v>
      </c>
      <c r="N329" s="24"/>
      <c r="O329" s="25" t="s">
        <v>282</v>
      </c>
    </row>
    <row r="330" spans="3:15" ht="25.5" x14ac:dyDescent="0.25">
      <c r="C330" s="24">
        <v>327</v>
      </c>
      <c r="D330" s="15" t="s">
        <v>337</v>
      </c>
      <c r="E330" s="4" t="s">
        <v>338</v>
      </c>
      <c r="F330" s="15" t="s">
        <v>281</v>
      </c>
      <c r="G330" s="4" t="s">
        <v>18</v>
      </c>
      <c r="H330" s="5">
        <v>1</v>
      </c>
      <c r="I330" s="9">
        <v>50000</v>
      </c>
      <c r="J330" s="6">
        <f t="shared" si="6"/>
        <v>50000</v>
      </c>
      <c r="K330" s="15" t="s">
        <v>16</v>
      </c>
      <c r="L330" s="24" t="s">
        <v>10</v>
      </c>
      <c r="M330" s="24" t="s">
        <v>11</v>
      </c>
      <c r="N330" s="24"/>
      <c r="O330" s="25" t="s">
        <v>282</v>
      </c>
    </row>
    <row r="331" spans="3:15" ht="25.5" x14ac:dyDescent="0.25">
      <c r="C331" s="24">
        <v>328</v>
      </c>
      <c r="D331" s="15" t="s">
        <v>339</v>
      </c>
      <c r="E331" s="4" t="s">
        <v>340</v>
      </c>
      <c r="F331" s="15" t="s">
        <v>281</v>
      </c>
      <c r="G331" s="4" t="s">
        <v>18</v>
      </c>
      <c r="H331" s="5">
        <v>1</v>
      </c>
      <c r="I331" s="9">
        <v>700000</v>
      </c>
      <c r="J331" s="6">
        <f t="shared" si="6"/>
        <v>700000</v>
      </c>
      <c r="K331" s="15" t="s">
        <v>16</v>
      </c>
      <c r="L331" s="24" t="s">
        <v>10</v>
      </c>
      <c r="M331" s="24" t="s">
        <v>11</v>
      </c>
      <c r="N331" s="24"/>
      <c r="O331" s="25" t="s">
        <v>282</v>
      </c>
    </row>
    <row r="332" spans="3:15" ht="25.5" x14ac:dyDescent="0.25">
      <c r="C332" s="24">
        <v>329</v>
      </c>
      <c r="D332" s="15" t="s">
        <v>339</v>
      </c>
      <c r="E332" s="4" t="s">
        <v>341</v>
      </c>
      <c r="F332" s="15" t="s">
        <v>281</v>
      </c>
      <c r="G332" s="4" t="s">
        <v>18</v>
      </c>
      <c r="H332" s="5">
        <v>1</v>
      </c>
      <c r="I332" s="9">
        <v>3000000</v>
      </c>
      <c r="J332" s="6">
        <f t="shared" si="6"/>
        <v>3000000</v>
      </c>
      <c r="K332" s="15" t="s">
        <v>16</v>
      </c>
      <c r="L332" s="24" t="s">
        <v>10</v>
      </c>
      <c r="M332" s="24" t="s">
        <v>11</v>
      </c>
      <c r="N332" s="24"/>
      <c r="O332" s="25" t="s">
        <v>282</v>
      </c>
    </row>
    <row r="333" spans="3:15" ht="25.5" x14ac:dyDescent="0.25">
      <c r="C333" s="24">
        <v>330</v>
      </c>
      <c r="D333" s="15" t="s">
        <v>342</v>
      </c>
      <c r="E333" s="4" t="s">
        <v>343</v>
      </c>
      <c r="F333" s="15" t="s">
        <v>281</v>
      </c>
      <c r="G333" s="4" t="s">
        <v>18</v>
      </c>
      <c r="H333" s="5">
        <v>1</v>
      </c>
      <c r="I333" s="9">
        <v>2400000</v>
      </c>
      <c r="J333" s="6">
        <f t="shared" si="6"/>
        <v>2400000</v>
      </c>
      <c r="K333" s="15" t="s">
        <v>16</v>
      </c>
      <c r="L333" s="24" t="s">
        <v>10</v>
      </c>
      <c r="M333" s="24" t="s">
        <v>11</v>
      </c>
      <c r="N333" s="24"/>
      <c r="O333" s="25" t="s">
        <v>282</v>
      </c>
    </row>
    <row r="334" spans="3:15" ht="25.5" x14ac:dyDescent="0.25">
      <c r="C334" s="24">
        <v>331</v>
      </c>
      <c r="D334" s="15" t="s">
        <v>307</v>
      </c>
      <c r="E334" s="4" t="s">
        <v>344</v>
      </c>
      <c r="F334" s="15" t="s">
        <v>281</v>
      </c>
      <c r="G334" s="4" t="s">
        <v>18</v>
      </c>
      <c r="H334" s="5">
        <v>1</v>
      </c>
      <c r="I334" s="9">
        <v>240000</v>
      </c>
      <c r="J334" s="6">
        <f t="shared" si="6"/>
        <v>240000</v>
      </c>
      <c r="K334" s="15" t="s">
        <v>16</v>
      </c>
      <c r="L334" s="24" t="s">
        <v>10</v>
      </c>
      <c r="M334" s="24" t="s">
        <v>11</v>
      </c>
      <c r="N334" s="24"/>
      <c r="O334" s="25" t="s">
        <v>282</v>
      </c>
    </row>
    <row r="335" spans="3:15" ht="38.25" x14ac:dyDescent="0.25">
      <c r="C335" s="24">
        <v>332</v>
      </c>
      <c r="D335" s="15" t="s">
        <v>345</v>
      </c>
      <c r="E335" s="20" t="s">
        <v>346</v>
      </c>
      <c r="F335" s="15" t="s">
        <v>281</v>
      </c>
      <c r="G335" s="4" t="s">
        <v>18</v>
      </c>
      <c r="H335" s="5">
        <v>1</v>
      </c>
      <c r="I335" s="15">
        <v>130000</v>
      </c>
      <c r="J335" s="6">
        <v>130000</v>
      </c>
      <c r="K335" s="15" t="s">
        <v>16</v>
      </c>
      <c r="L335" s="24" t="s">
        <v>24</v>
      </c>
      <c r="M335" s="24" t="s">
        <v>11</v>
      </c>
      <c r="N335" s="24"/>
      <c r="O335" s="25" t="s">
        <v>282</v>
      </c>
    </row>
    <row r="336" spans="3:15" ht="38.25" x14ac:dyDescent="0.25">
      <c r="C336" s="24">
        <v>333</v>
      </c>
      <c r="D336" s="15" t="s">
        <v>345</v>
      </c>
      <c r="E336" s="20" t="s">
        <v>347</v>
      </c>
      <c r="F336" s="15" t="s">
        <v>281</v>
      </c>
      <c r="G336" s="4" t="s">
        <v>18</v>
      </c>
      <c r="H336" s="5">
        <v>1</v>
      </c>
      <c r="I336" s="15">
        <v>80000</v>
      </c>
      <c r="J336" s="6">
        <v>80000</v>
      </c>
      <c r="K336" s="15" t="s">
        <v>16</v>
      </c>
      <c r="L336" s="24" t="s">
        <v>25</v>
      </c>
      <c r="M336" s="24" t="s">
        <v>11</v>
      </c>
      <c r="N336" s="24"/>
      <c r="O336" s="25" t="s">
        <v>282</v>
      </c>
    </row>
    <row r="337" spans="3:15" ht="38.25" x14ac:dyDescent="0.25">
      <c r="C337" s="24">
        <v>334</v>
      </c>
      <c r="D337" s="15" t="s">
        <v>345</v>
      </c>
      <c r="E337" s="20" t="s">
        <v>348</v>
      </c>
      <c r="F337" s="15" t="s">
        <v>281</v>
      </c>
      <c r="G337" s="4" t="s">
        <v>18</v>
      </c>
      <c r="H337" s="5">
        <v>1</v>
      </c>
      <c r="I337" s="15">
        <v>250000</v>
      </c>
      <c r="J337" s="6">
        <v>250000</v>
      </c>
      <c r="K337" s="15" t="s">
        <v>16</v>
      </c>
      <c r="L337" s="24" t="s">
        <v>26</v>
      </c>
      <c r="M337" s="24" t="s">
        <v>11</v>
      </c>
      <c r="N337" s="24"/>
      <c r="O337" s="25" t="s">
        <v>282</v>
      </c>
    </row>
    <row r="338" spans="3:15" ht="38.25" x14ac:dyDescent="0.25">
      <c r="C338" s="24">
        <v>335</v>
      </c>
      <c r="D338" s="15" t="s">
        <v>345</v>
      </c>
      <c r="E338" s="20" t="s">
        <v>349</v>
      </c>
      <c r="F338" s="15" t="s">
        <v>281</v>
      </c>
      <c r="G338" s="4" t="s">
        <v>18</v>
      </c>
      <c r="H338" s="5">
        <v>1</v>
      </c>
      <c r="I338" s="15">
        <v>500000</v>
      </c>
      <c r="J338" s="6">
        <v>500000</v>
      </c>
      <c r="K338" s="15" t="s">
        <v>16</v>
      </c>
      <c r="L338" s="24" t="s">
        <v>27</v>
      </c>
      <c r="M338" s="24" t="s">
        <v>11</v>
      </c>
      <c r="N338" s="24"/>
      <c r="O338" s="25" t="s">
        <v>282</v>
      </c>
    </row>
    <row r="339" spans="3:15" ht="25.5" x14ac:dyDescent="0.25">
      <c r="C339" s="24">
        <v>336</v>
      </c>
      <c r="D339" s="15" t="s">
        <v>350</v>
      </c>
      <c r="E339" s="20" t="s">
        <v>351</v>
      </c>
      <c r="F339" s="15" t="s">
        <v>281</v>
      </c>
      <c r="G339" s="4" t="s">
        <v>18</v>
      </c>
      <c r="H339" s="5">
        <v>1</v>
      </c>
      <c r="I339" s="15">
        <v>50000</v>
      </c>
      <c r="J339" s="15">
        <v>50000</v>
      </c>
      <c r="K339" s="15" t="s">
        <v>16</v>
      </c>
      <c r="L339" s="24" t="s">
        <v>133</v>
      </c>
      <c r="M339" s="24" t="s">
        <v>11</v>
      </c>
      <c r="N339" s="24"/>
      <c r="O339" s="25" t="s">
        <v>282</v>
      </c>
    </row>
    <row r="340" spans="3:15" ht="25.5" x14ac:dyDescent="0.25">
      <c r="C340" s="24">
        <v>337</v>
      </c>
      <c r="D340" s="15" t="s">
        <v>350</v>
      </c>
      <c r="E340" s="15" t="s">
        <v>352</v>
      </c>
      <c r="F340" s="15" t="s">
        <v>281</v>
      </c>
      <c r="G340" s="4" t="s">
        <v>18</v>
      </c>
      <c r="H340" s="5">
        <v>1</v>
      </c>
      <c r="I340" s="15">
        <v>60000</v>
      </c>
      <c r="J340" s="15">
        <v>60000</v>
      </c>
      <c r="K340" s="15" t="s">
        <v>16</v>
      </c>
      <c r="L340" s="24" t="s">
        <v>134</v>
      </c>
      <c r="M340" s="24" t="s">
        <v>11</v>
      </c>
      <c r="N340" s="24"/>
      <c r="O340" s="25" t="s">
        <v>282</v>
      </c>
    </row>
    <row r="341" spans="3:15" ht="25.5" x14ac:dyDescent="0.25">
      <c r="C341" s="24">
        <v>338</v>
      </c>
      <c r="D341" s="15" t="s">
        <v>350</v>
      </c>
      <c r="E341" s="20" t="s">
        <v>353</v>
      </c>
      <c r="F341" s="15" t="s">
        <v>281</v>
      </c>
      <c r="G341" s="4" t="s">
        <v>18</v>
      </c>
      <c r="H341" s="5">
        <v>1</v>
      </c>
      <c r="I341" s="15">
        <v>40000</v>
      </c>
      <c r="J341" s="15">
        <v>40000</v>
      </c>
      <c r="K341" s="15" t="s">
        <v>16</v>
      </c>
      <c r="L341" s="24" t="s">
        <v>135</v>
      </c>
      <c r="M341" s="24" t="s">
        <v>11</v>
      </c>
      <c r="N341" s="24"/>
      <c r="O341" s="25" t="s">
        <v>282</v>
      </c>
    </row>
    <row r="342" spans="3:15" ht="25.5" x14ac:dyDescent="0.25">
      <c r="C342" s="24">
        <v>339</v>
      </c>
      <c r="D342" s="15" t="s">
        <v>350</v>
      </c>
      <c r="E342" s="15" t="s">
        <v>354</v>
      </c>
      <c r="F342" s="15" t="s">
        <v>281</v>
      </c>
      <c r="G342" s="4" t="s">
        <v>18</v>
      </c>
      <c r="H342" s="5">
        <v>1</v>
      </c>
      <c r="I342" s="15">
        <v>100000</v>
      </c>
      <c r="J342" s="15">
        <v>100000</v>
      </c>
      <c r="K342" s="15" t="s">
        <v>16</v>
      </c>
      <c r="L342" s="24" t="s">
        <v>136</v>
      </c>
      <c r="M342" s="24" t="s">
        <v>11</v>
      </c>
      <c r="N342" s="24"/>
      <c r="O342" s="25" t="s">
        <v>282</v>
      </c>
    </row>
    <row r="343" spans="3:15" ht="25.5" x14ac:dyDescent="0.25">
      <c r="C343" s="24">
        <v>340</v>
      </c>
      <c r="D343" s="15" t="s">
        <v>355</v>
      </c>
      <c r="E343" s="20" t="s">
        <v>356</v>
      </c>
      <c r="F343" s="15" t="s">
        <v>281</v>
      </c>
      <c r="G343" s="4" t="s">
        <v>18</v>
      </c>
      <c r="H343" s="5">
        <v>1</v>
      </c>
      <c r="I343" s="15">
        <v>250000</v>
      </c>
      <c r="J343" s="15">
        <v>250000</v>
      </c>
      <c r="K343" s="15" t="s">
        <v>16</v>
      </c>
      <c r="L343" s="24" t="s">
        <v>137</v>
      </c>
      <c r="M343" s="24" t="s">
        <v>11</v>
      </c>
      <c r="N343" s="24"/>
      <c r="O343" s="25" t="s">
        <v>282</v>
      </c>
    </row>
    <row r="344" spans="3:15" ht="25.5" x14ac:dyDescent="0.25">
      <c r="C344" s="24">
        <v>341</v>
      </c>
      <c r="D344" s="15" t="s">
        <v>355</v>
      </c>
      <c r="E344" s="20" t="s">
        <v>357</v>
      </c>
      <c r="F344" s="15" t="s">
        <v>281</v>
      </c>
      <c r="G344" s="4" t="s">
        <v>18</v>
      </c>
      <c r="H344" s="5">
        <v>1</v>
      </c>
      <c r="I344" s="15">
        <v>500000</v>
      </c>
      <c r="J344" s="15">
        <v>500000</v>
      </c>
      <c r="K344" s="15" t="s">
        <v>16</v>
      </c>
      <c r="L344" s="24" t="s">
        <v>138</v>
      </c>
      <c r="M344" s="24" t="s">
        <v>11</v>
      </c>
      <c r="N344" s="24"/>
      <c r="O344" s="25" t="s">
        <v>282</v>
      </c>
    </row>
    <row r="345" spans="3:15" ht="51" x14ac:dyDescent="0.25">
      <c r="C345" s="24">
        <v>342</v>
      </c>
      <c r="D345" s="15" t="s">
        <v>358</v>
      </c>
      <c r="E345" s="20" t="s">
        <v>356</v>
      </c>
      <c r="F345" s="15" t="s">
        <v>281</v>
      </c>
      <c r="G345" s="4" t="s">
        <v>18</v>
      </c>
      <c r="H345" s="5">
        <v>1</v>
      </c>
      <c r="I345" s="15">
        <v>800000</v>
      </c>
      <c r="J345" s="15">
        <v>800000</v>
      </c>
      <c r="K345" s="15" t="s">
        <v>16</v>
      </c>
      <c r="L345" s="24" t="s">
        <v>359</v>
      </c>
      <c r="M345" s="24" t="s">
        <v>11</v>
      </c>
      <c r="N345" s="24"/>
      <c r="O345" s="25" t="s">
        <v>282</v>
      </c>
    </row>
    <row r="346" spans="3:15" ht="51" x14ac:dyDescent="0.25">
      <c r="C346" s="24">
        <v>343</v>
      </c>
      <c r="D346" s="15" t="s">
        <v>358</v>
      </c>
      <c r="E346" s="15" t="s">
        <v>360</v>
      </c>
      <c r="F346" s="15" t="s">
        <v>281</v>
      </c>
      <c r="G346" s="4" t="s">
        <v>18</v>
      </c>
      <c r="H346" s="5">
        <v>1</v>
      </c>
      <c r="I346" s="15">
        <v>75000</v>
      </c>
      <c r="J346" s="15">
        <v>75000</v>
      </c>
      <c r="K346" s="15" t="s">
        <v>16</v>
      </c>
      <c r="L346" s="24" t="s">
        <v>361</v>
      </c>
      <c r="M346" s="24" t="s">
        <v>11</v>
      </c>
      <c r="N346" s="24"/>
      <c r="O346" s="25" t="s">
        <v>282</v>
      </c>
    </row>
    <row r="347" spans="3:15" ht="51" x14ac:dyDescent="0.25">
      <c r="C347" s="24">
        <v>344</v>
      </c>
      <c r="D347" s="15" t="s">
        <v>358</v>
      </c>
      <c r="E347" s="15" t="s">
        <v>362</v>
      </c>
      <c r="F347" s="15" t="s">
        <v>281</v>
      </c>
      <c r="G347" s="4" t="s">
        <v>18</v>
      </c>
      <c r="H347" s="5">
        <v>1</v>
      </c>
      <c r="I347" s="15">
        <v>870000</v>
      </c>
      <c r="J347" s="15">
        <v>870000</v>
      </c>
      <c r="K347" s="15" t="s">
        <v>16</v>
      </c>
      <c r="L347" s="24" t="s">
        <v>363</v>
      </c>
      <c r="M347" s="24" t="s">
        <v>11</v>
      </c>
      <c r="N347" s="24"/>
      <c r="O347" s="25" t="s">
        <v>282</v>
      </c>
    </row>
    <row r="348" spans="3:15" ht="51" x14ac:dyDescent="0.25">
      <c r="C348" s="24">
        <v>345</v>
      </c>
      <c r="D348" s="15" t="s">
        <v>358</v>
      </c>
      <c r="E348" s="20" t="s">
        <v>364</v>
      </c>
      <c r="F348" s="15" t="s">
        <v>281</v>
      </c>
      <c r="G348" s="4" t="s">
        <v>18</v>
      </c>
      <c r="H348" s="5">
        <v>1</v>
      </c>
      <c r="I348" s="15">
        <v>4080000</v>
      </c>
      <c r="J348" s="15">
        <v>4080000</v>
      </c>
      <c r="K348" s="15" t="s">
        <v>16</v>
      </c>
      <c r="L348" s="24" t="s">
        <v>365</v>
      </c>
      <c r="M348" s="24" t="s">
        <v>11</v>
      </c>
      <c r="N348" s="24"/>
      <c r="O348" s="25" t="s">
        <v>282</v>
      </c>
    </row>
    <row r="349" spans="3:15" ht="51" x14ac:dyDescent="0.25">
      <c r="C349" s="24">
        <v>346</v>
      </c>
      <c r="D349" s="15" t="s">
        <v>358</v>
      </c>
      <c r="E349" s="15" t="s">
        <v>366</v>
      </c>
      <c r="F349" s="15" t="s">
        <v>281</v>
      </c>
      <c r="G349" s="4" t="s">
        <v>18</v>
      </c>
      <c r="H349" s="5">
        <v>1</v>
      </c>
      <c r="I349" s="15">
        <v>500000</v>
      </c>
      <c r="J349" s="15">
        <v>500000</v>
      </c>
      <c r="K349" s="15" t="s">
        <v>16</v>
      </c>
      <c r="L349" s="24" t="s">
        <v>367</v>
      </c>
      <c r="M349" s="24" t="s">
        <v>11</v>
      </c>
      <c r="N349" s="24"/>
      <c r="O349" s="25" t="s">
        <v>282</v>
      </c>
    </row>
    <row r="350" spans="3:15" ht="25.5" x14ac:dyDescent="0.25">
      <c r="C350" s="24">
        <v>347</v>
      </c>
      <c r="D350" s="15" t="s">
        <v>368</v>
      </c>
      <c r="E350" s="20" t="s">
        <v>368</v>
      </c>
      <c r="F350" s="15" t="s">
        <v>281</v>
      </c>
      <c r="G350" s="4" t="s">
        <v>18</v>
      </c>
      <c r="H350" s="5">
        <v>1</v>
      </c>
      <c r="I350" s="15">
        <v>540000</v>
      </c>
      <c r="J350" s="15">
        <v>540000</v>
      </c>
      <c r="K350" s="15" t="s">
        <v>16</v>
      </c>
      <c r="L350" s="24" t="s">
        <v>369</v>
      </c>
      <c r="M350" s="24" t="s">
        <v>11</v>
      </c>
      <c r="N350" s="24"/>
      <c r="O350" s="25" t="s">
        <v>282</v>
      </c>
    </row>
    <row r="351" spans="3:15" ht="25.5" x14ac:dyDescent="0.25">
      <c r="C351" s="24">
        <v>348</v>
      </c>
      <c r="D351" s="15" t="s">
        <v>370</v>
      </c>
      <c r="E351" s="15" t="s">
        <v>370</v>
      </c>
      <c r="F351" s="15" t="s">
        <v>281</v>
      </c>
      <c r="G351" s="4" t="s">
        <v>18</v>
      </c>
      <c r="H351" s="5">
        <v>1</v>
      </c>
      <c r="I351" s="15">
        <v>2500000</v>
      </c>
      <c r="J351" s="15">
        <v>2500000</v>
      </c>
      <c r="K351" s="15" t="s">
        <v>16</v>
      </c>
      <c r="L351" s="24" t="s">
        <v>371</v>
      </c>
      <c r="M351" s="24" t="s">
        <v>11</v>
      </c>
      <c r="N351" s="24"/>
      <c r="O351" s="25" t="s">
        <v>282</v>
      </c>
    </row>
    <row r="352" spans="3:15" ht="25.5" x14ac:dyDescent="0.25">
      <c r="C352" s="24">
        <v>349</v>
      </c>
      <c r="D352" s="15" t="s">
        <v>368</v>
      </c>
      <c r="E352" s="20" t="s">
        <v>368</v>
      </c>
      <c r="F352" s="15" t="s">
        <v>281</v>
      </c>
      <c r="G352" s="4" t="s">
        <v>18</v>
      </c>
      <c r="H352" s="5">
        <v>1</v>
      </c>
      <c r="I352" s="15">
        <v>540000</v>
      </c>
      <c r="J352" s="15">
        <v>540000</v>
      </c>
      <c r="K352" s="15" t="s">
        <v>16</v>
      </c>
      <c r="L352" s="24" t="s">
        <v>372</v>
      </c>
      <c r="M352" s="24" t="s">
        <v>11</v>
      </c>
      <c r="N352" s="24"/>
      <c r="O352" s="25" t="s">
        <v>282</v>
      </c>
    </row>
    <row r="353" spans="3:15" ht="25.5" x14ac:dyDescent="0.25">
      <c r="C353" s="24">
        <v>350</v>
      </c>
      <c r="D353" s="15" t="s">
        <v>373</v>
      </c>
      <c r="E353" s="15" t="s">
        <v>374</v>
      </c>
      <c r="F353" s="15" t="s">
        <v>281</v>
      </c>
      <c r="G353" s="4" t="s">
        <v>18</v>
      </c>
      <c r="H353" s="5">
        <v>1</v>
      </c>
      <c r="I353" s="15">
        <v>20000000</v>
      </c>
      <c r="J353" s="6">
        <v>20000000</v>
      </c>
      <c r="K353" s="15" t="s">
        <v>16</v>
      </c>
      <c r="L353" s="24" t="s">
        <v>375</v>
      </c>
      <c r="M353" s="24" t="s">
        <v>11</v>
      </c>
      <c r="N353" s="24"/>
      <c r="O353" s="25" t="s">
        <v>282</v>
      </c>
    </row>
    <row r="354" spans="3:15" ht="25.5" x14ac:dyDescent="0.25">
      <c r="C354" s="24">
        <v>351</v>
      </c>
      <c r="D354" s="15" t="s">
        <v>373</v>
      </c>
      <c r="E354" s="15" t="s">
        <v>376</v>
      </c>
      <c r="F354" s="15" t="s">
        <v>281</v>
      </c>
      <c r="G354" s="4" t="s">
        <v>18</v>
      </c>
      <c r="H354" s="5">
        <v>1</v>
      </c>
      <c r="I354" s="15">
        <v>5000000</v>
      </c>
      <c r="J354" s="6">
        <v>5000000</v>
      </c>
      <c r="K354" s="15" t="s">
        <v>16</v>
      </c>
      <c r="L354" s="24" t="s">
        <v>377</v>
      </c>
      <c r="M354" s="24" t="s">
        <v>11</v>
      </c>
      <c r="N354" s="24"/>
      <c r="O354" s="25" t="s">
        <v>282</v>
      </c>
    </row>
    <row r="355" spans="3:15" ht="38.25" x14ac:dyDescent="0.25">
      <c r="C355" s="24">
        <v>352</v>
      </c>
      <c r="D355" s="15" t="s">
        <v>378</v>
      </c>
      <c r="E355" s="15" t="s">
        <v>379</v>
      </c>
      <c r="F355" s="15" t="s">
        <v>281</v>
      </c>
      <c r="G355" s="4" t="s">
        <v>18</v>
      </c>
      <c r="H355" s="5">
        <v>1</v>
      </c>
      <c r="I355" s="15">
        <v>700000</v>
      </c>
      <c r="J355" s="6">
        <v>700000</v>
      </c>
      <c r="K355" s="15" t="s">
        <v>16</v>
      </c>
      <c r="L355" s="24" t="s">
        <v>380</v>
      </c>
      <c r="M355" s="24" t="s">
        <v>11</v>
      </c>
      <c r="N355" s="24"/>
      <c r="O355" s="25" t="s">
        <v>282</v>
      </c>
    </row>
    <row r="356" spans="3:15" ht="38.25" x14ac:dyDescent="0.25">
      <c r="C356" s="24">
        <v>353</v>
      </c>
      <c r="D356" s="15" t="s">
        <v>381</v>
      </c>
      <c r="E356" s="15" t="s">
        <v>382</v>
      </c>
      <c r="F356" s="15" t="s">
        <v>281</v>
      </c>
      <c r="G356" s="4" t="s">
        <v>18</v>
      </c>
      <c r="H356" s="5">
        <v>1</v>
      </c>
      <c r="I356" s="15">
        <v>375000</v>
      </c>
      <c r="J356" s="6">
        <v>375000</v>
      </c>
      <c r="K356" s="15" t="s">
        <v>16</v>
      </c>
      <c r="L356" s="24" t="s">
        <v>383</v>
      </c>
      <c r="M356" s="24" t="s">
        <v>11</v>
      </c>
      <c r="N356" s="24"/>
      <c r="O356" s="25" t="s">
        <v>282</v>
      </c>
    </row>
    <row r="357" spans="3:15" ht="25.5" x14ac:dyDescent="0.25">
      <c r="C357" s="24">
        <v>354</v>
      </c>
      <c r="D357" s="15" t="s">
        <v>384</v>
      </c>
      <c r="E357" s="20" t="s">
        <v>384</v>
      </c>
      <c r="F357" s="15" t="s">
        <v>281</v>
      </c>
      <c r="G357" s="4" t="s">
        <v>18</v>
      </c>
      <c r="H357" s="5">
        <v>1</v>
      </c>
      <c r="I357" s="15">
        <v>600000</v>
      </c>
      <c r="J357" s="6">
        <v>600000</v>
      </c>
      <c r="K357" s="15" t="s">
        <v>16</v>
      </c>
      <c r="L357" s="24" t="s">
        <v>385</v>
      </c>
      <c r="M357" s="24" t="s">
        <v>11</v>
      </c>
      <c r="N357" s="24"/>
      <c r="O357" s="25" t="s">
        <v>282</v>
      </c>
    </row>
    <row r="358" spans="3:15" ht="38.25" x14ac:dyDescent="0.25">
      <c r="C358" s="24">
        <v>355</v>
      </c>
      <c r="D358" s="15" t="s">
        <v>386</v>
      </c>
      <c r="E358" s="20" t="s">
        <v>387</v>
      </c>
      <c r="F358" s="15" t="s">
        <v>281</v>
      </c>
      <c r="G358" s="4" t="s">
        <v>18</v>
      </c>
      <c r="H358" s="5">
        <v>1</v>
      </c>
      <c r="I358" s="15">
        <v>240000</v>
      </c>
      <c r="J358" s="6">
        <v>240000</v>
      </c>
      <c r="K358" s="15" t="s">
        <v>16</v>
      </c>
      <c r="L358" s="24" t="s">
        <v>388</v>
      </c>
      <c r="M358" s="24" t="s">
        <v>11</v>
      </c>
      <c r="N358" s="24"/>
      <c r="O358" s="25" t="s">
        <v>282</v>
      </c>
    </row>
    <row r="359" spans="3:15" ht="25.5" x14ac:dyDescent="0.25">
      <c r="C359" s="24">
        <v>356</v>
      </c>
      <c r="D359" s="15" t="s">
        <v>389</v>
      </c>
      <c r="E359" s="20" t="s">
        <v>390</v>
      </c>
      <c r="F359" s="15" t="s">
        <v>281</v>
      </c>
      <c r="G359" s="4" t="s">
        <v>18</v>
      </c>
      <c r="H359" s="5">
        <v>1</v>
      </c>
      <c r="I359" s="15">
        <v>2250000</v>
      </c>
      <c r="J359" s="15">
        <v>2250000</v>
      </c>
      <c r="K359" s="15" t="s">
        <v>16</v>
      </c>
      <c r="L359" s="24" t="s">
        <v>391</v>
      </c>
      <c r="M359" s="24" t="s">
        <v>11</v>
      </c>
      <c r="N359" s="24"/>
      <c r="O359" s="25" t="s">
        <v>282</v>
      </c>
    </row>
    <row r="360" spans="3:15" ht="25.5" x14ac:dyDescent="0.25">
      <c r="C360" s="24">
        <v>357</v>
      </c>
      <c r="D360" s="15" t="s">
        <v>389</v>
      </c>
      <c r="E360" s="15" t="s">
        <v>392</v>
      </c>
      <c r="F360" s="15" t="s">
        <v>281</v>
      </c>
      <c r="G360" s="4" t="s">
        <v>18</v>
      </c>
      <c r="H360" s="5">
        <v>1</v>
      </c>
      <c r="I360" s="15">
        <v>200000</v>
      </c>
      <c r="J360" s="15">
        <v>200000</v>
      </c>
      <c r="K360" s="15" t="s">
        <v>16</v>
      </c>
      <c r="L360" s="24" t="s">
        <v>393</v>
      </c>
      <c r="M360" s="24" t="s">
        <v>11</v>
      </c>
      <c r="N360" s="24"/>
      <c r="O360" s="25" t="s">
        <v>282</v>
      </c>
    </row>
    <row r="361" spans="3:15" ht="51" x14ac:dyDescent="0.25">
      <c r="C361" s="24">
        <v>358</v>
      </c>
      <c r="D361" s="15" t="s">
        <v>389</v>
      </c>
      <c r="E361" s="15" t="s">
        <v>394</v>
      </c>
      <c r="F361" s="15" t="s">
        <v>281</v>
      </c>
      <c r="G361" s="4" t="s">
        <v>18</v>
      </c>
      <c r="H361" s="5">
        <v>1</v>
      </c>
      <c r="I361" s="15">
        <v>770000</v>
      </c>
      <c r="J361" s="15">
        <v>770000</v>
      </c>
      <c r="K361" s="15" t="s">
        <v>16</v>
      </c>
      <c r="L361" s="24" t="s">
        <v>395</v>
      </c>
      <c r="M361" s="24" t="s">
        <v>11</v>
      </c>
      <c r="N361" s="24"/>
      <c r="O361" s="25" t="s">
        <v>282</v>
      </c>
    </row>
    <row r="362" spans="3:15" ht="25.5" x14ac:dyDescent="0.25">
      <c r="C362" s="24">
        <v>359</v>
      </c>
      <c r="D362" s="15" t="s">
        <v>396</v>
      </c>
      <c r="E362" s="20" t="s">
        <v>396</v>
      </c>
      <c r="F362" s="63">
        <v>46082</v>
      </c>
      <c r="G362" s="4" t="s">
        <v>18</v>
      </c>
      <c r="H362" s="5">
        <v>1</v>
      </c>
      <c r="I362" s="15">
        <v>54000</v>
      </c>
      <c r="J362" s="15">
        <v>54000</v>
      </c>
      <c r="K362" s="15" t="s">
        <v>16</v>
      </c>
      <c r="L362" s="24" t="s">
        <v>397</v>
      </c>
      <c r="M362" s="24" t="s">
        <v>11</v>
      </c>
      <c r="N362" s="24"/>
      <c r="O362" s="25" t="s">
        <v>282</v>
      </c>
    </row>
    <row r="363" spans="3:15" ht="25.5" x14ac:dyDescent="0.25">
      <c r="C363" s="24">
        <v>360</v>
      </c>
      <c r="D363" s="7" t="s">
        <v>396</v>
      </c>
      <c r="E363" s="64" t="s">
        <v>396</v>
      </c>
      <c r="F363" s="65">
        <v>46174</v>
      </c>
      <c r="G363" s="10" t="s">
        <v>18</v>
      </c>
      <c r="H363" s="11">
        <v>1</v>
      </c>
      <c r="I363" s="7">
        <v>54000</v>
      </c>
      <c r="J363" s="7">
        <v>54000</v>
      </c>
      <c r="K363" s="15" t="s">
        <v>16</v>
      </c>
      <c r="L363" s="24" t="s">
        <v>398</v>
      </c>
      <c r="M363" s="24" t="s">
        <v>11</v>
      </c>
      <c r="N363" s="22"/>
      <c r="O363" s="25" t="s">
        <v>282</v>
      </c>
    </row>
    <row r="364" spans="3:15" ht="25.5" x14ac:dyDescent="0.25">
      <c r="C364" s="24">
        <v>361</v>
      </c>
      <c r="D364" s="25" t="s">
        <v>396</v>
      </c>
      <c r="E364" s="25" t="s">
        <v>396</v>
      </c>
      <c r="F364" s="66">
        <v>46266</v>
      </c>
      <c r="G364" s="4" t="s">
        <v>18</v>
      </c>
      <c r="H364" s="5">
        <v>1</v>
      </c>
      <c r="I364" s="15">
        <v>54000</v>
      </c>
      <c r="J364" s="15">
        <v>54000</v>
      </c>
      <c r="K364" s="15" t="s">
        <v>16</v>
      </c>
      <c r="L364" s="24" t="s">
        <v>399</v>
      </c>
      <c r="M364" s="24" t="s">
        <v>11</v>
      </c>
      <c r="N364" s="25"/>
      <c r="O364" s="25" t="s">
        <v>282</v>
      </c>
    </row>
    <row r="365" spans="3:15" ht="25.5" x14ac:dyDescent="0.25">
      <c r="C365" s="24">
        <v>362</v>
      </c>
      <c r="D365" s="25" t="s">
        <v>396</v>
      </c>
      <c r="E365" s="25" t="s">
        <v>396</v>
      </c>
      <c r="F365" s="66">
        <v>46357</v>
      </c>
      <c r="G365" s="4" t="s">
        <v>18</v>
      </c>
      <c r="H365" s="5">
        <v>1</v>
      </c>
      <c r="I365" s="15">
        <v>54000</v>
      </c>
      <c r="J365" s="15">
        <v>54000</v>
      </c>
      <c r="K365" s="15" t="s">
        <v>16</v>
      </c>
      <c r="L365" s="24" t="s">
        <v>400</v>
      </c>
      <c r="M365" s="24" t="s">
        <v>11</v>
      </c>
      <c r="N365" s="25"/>
      <c r="O365" s="25" t="s">
        <v>282</v>
      </c>
    </row>
    <row r="366" spans="3:15" x14ac:dyDescent="0.25">
      <c r="C366" s="25"/>
      <c r="D366" s="25"/>
      <c r="E366" s="25"/>
      <c r="F366" s="25"/>
      <c r="G366" s="25"/>
      <c r="H366" s="25"/>
      <c r="I366" s="25"/>
      <c r="J366" s="25">
        <f>SUM(J4:J365)</f>
        <v>406919758.47221428</v>
      </c>
      <c r="K366" s="25"/>
      <c r="L366" s="25"/>
      <c r="M366" s="25"/>
      <c r="N366" s="25"/>
      <c r="O366" s="25"/>
    </row>
  </sheetData>
  <mergeCells count="1">
    <mergeCell ref="D1:Q1"/>
  </mergeCells>
  <dataValidations count="1">
    <dataValidation type="list" allowBlank="1" showInputMessage="1" showErrorMessage="1" sqref="G4:G11 E4:E11">
      <formula1>#REF!</formula1>
    </dataValidation>
  </dataValidations>
  <pageMargins left="0.19685039370078741" right="0.19685039370078741" top="0.31496062992125984" bottom="0.23622047244094491" header="0.51181102362204722" footer="0.27559055118110237"/>
  <pageSetup paperSize="9" scale="55" firstPageNumber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cols>
    <col min="1" max="1025" width="8.5703125"/>
  </cols>
  <sheetData/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cols>
    <col min="1" max="1025" width="8.5703125"/>
  </cols>
  <sheetData/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Максат</dc:creator>
  <cp:lastModifiedBy>Пользователь Windows</cp:lastModifiedBy>
  <cp:revision>0</cp:revision>
  <cp:lastPrinted>2021-04-29T10:57:40Z</cp:lastPrinted>
  <dcterms:created xsi:type="dcterms:W3CDTF">2013-01-15T06:22:47Z</dcterms:created>
  <dcterms:modified xsi:type="dcterms:W3CDTF">2026-03-01T11:49:01Z</dcterms:modified>
</cp:coreProperties>
</file>